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ORT REPORTS\GREEN TOKAI\GREEN TOKAI 2019\GREEN TOKAI 19-1087 BS\GREEN TOKAI 19-1087 REPORTS\"/>
    </mc:Choice>
  </mc:AlternateContent>
  <xr:revisionPtr revIDLastSave="0" documentId="13_ncr:1_{2DD55EDF-0689-4E44-807E-F65542DA8D5D}" xr6:coauthVersionLast="43" xr6:coauthVersionMax="43" xr10:uidLastSave="{00000000-0000-0000-0000-000000000000}"/>
  <bookViews>
    <workbookView xWindow="-120" yWindow="-120" windowWidth="29040" windowHeight="15840" activeTab="3" xr2:uid="{00000000-000D-0000-FFFF-FFFF00000000}"/>
  </bookViews>
  <sheets>
    <sheet name="72410-TXM  " sheetId="1" r:id="rId1"/>
    <sheet name="72450-TXM" sheetId="2" r:id="rId2"/>
    <sheet name="72910-TXM" sheetId="3" r:id="rId3"/>
    <sheet name="72950-TXM" sheetId="4" r:id="rId4"/>
  </sheets>
  <definedNames>
    <definedName name="_xlnm.Print_Area" localSheetId="0">'72410-TXM  '!$A$1:$BE$33</definedName>
    <definedName name="_xlnm.Print_Area" localSheetId="1">'72450-TXM'!$A$1:$BE$33</definedName>
    <definedName name="_xlnm.Print_Area" localSheetId="2">'72910-TXM'!$A$1:$BE$33</definedName>
    <definedName name="_xlnm.Print_Area" localSheetId="3">'72950-TXM'!$A$1:$BE$33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2" i="4" l="1"/>
  <c r="N31" i="4"/>
  <c r="N30" i="4"/>
  <c r="L29" i="4"/>
  <c r="L33" i="4" s="1"/>
  <c r="G29" i="4"/>
  <c r="G33" i="4" s="1"/>
  <c r="B29" i="4"/>
  <c r="M28" i="4"/>
  <c r="K28" i="4"/>
  <c r="N28" i="4" s="1"/>
  <c r="M27" i="4"/>
  <c r="K27" i="4"/>
  <c r="N27" i="4" s="1"/>
  <c r="M26" i="4"/>
  <c r="K26" i="4"/>
  <c r="N26" i="4" s="1"/>
  <c r="M25" i="4"/>
  <c r="K25" i="4"/>
  <c r="N25" i="4" s="1"/>
  <c r="M24" i="4"/>
  <c r="K24" i="4"/>
  <c r="N24" i="4" s="1"/>
  <c r="N23" i="4"/>
  <c r="M23" i="4"/>
  <c r="K23" i="4"/>
  <c r="N22" i="4"/>
  <c r="M22" i="4"/>
  <c r="K22" i="4"/>
  <c r="M21" i="4"/>
  <c r="K21" i="4"/>
  <c r="N21" i="4" s="1"/>
  <c r="M20" i="4"/>
  <c r="K20" i="4"/>
  <c r="N20" i="4" s="1"/>
  <c r="BB19" i="4"/>
  <c r="AZ19" i="4"/>
  <c r="AX19" i="4"/>
  <c r="AV19" i="4"/>
  <c r="AT19" i="4"/>
  <c r="AR19" i="4"/>
  <c r="AP19" i="4"/>
  <c r="AN19" i="4"/>
  <c r="AM19" i="4"/>
  <c r="M19" i="4"/>
  <c r="K19" i="4"/>
  <c r="N19" i="4" s="1"/>
  <c r="BB18" i="4"/>
  <c r="AZ18" i="4"/>
  <c r="AX18" i="4"/>
  <c r="AV18" i="4"/>
  <c r="AT18" i="4"/>
  <c r="AR18" i="4"/>
  <c r="AP18" i="4"/>
  <c r="AN18" i="4"/>
  <c r="AM18" i="4"/>
  <c r="K18" i="4"/>
  <c r="N18" i="4" s="1"/>
  <c r="BB17" i="4"/>
  <c r="AZ17" i="4"/>
  <c r="AX17" i="4"/>
  <c r="AV17" i="4"/>
  <c r="AT17" i="4"/>
  <c r="AR17" i="4"/>
  <c r="AP17" i="4"/>
  <c r="AN17" i="4"/>
  <c r="AM17" i="4"/>
  <c r="K17" i="4"/>
  <c r="N17" i="4" s="1"/>
  <c r="AM16" i="4"/>
  <c r="AJ16" i="4"/>
  <c r="AI16" i="4"/>
  <c r="AH16" i="4"/>
  <c r="AG16" i="4"/>
  <c r="AF16" i="4"/>
  <c r="AE16" i="4"/>
  <c r="AD16" i="4"/>
  <c r="AC16" i="4"/>
  <c r="AB16" i="4"/>
  <c r="AA16" i="4"/>
  <c r="U16" i="4"/>
  <c r="T16" i="4"/>
  <c r="S16" i="4"/>
  <c r="K16" i="4"/>
  <c r="N16" i="4" s="1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N15" i="4"/>
  <c r="K15" i="4"/>
  <c r="W16" i="4" s="1"/>
  <c r="J14" i="4"/>
  <c r="BB15" i="4" s="1"/>
  <c r="I14" i="4"/>
  <c r="I29" i="4" s="1"/>
  <c r="H14" i="4"/>
  <c r="H29" i="4" s="1"/>
  <c r="G14" i="4"/>
  <c r="AV15" i="4" s="1"/>
  <c r="F14" i="4"/>
  <c r="AT15" i="4" s="1"/>
  <c r="E14" i="4"/>
  <c r="E29" i="4" s="1"/>
  <c r="D14" i="4"/>
  <c r="D29" i="4" s="1"/>
  <c r="C14" i="4"/>
  <c r="AN15" i="4" s="1"/>
  <c r="BB11" i="4"/>
  <c r="AG11" i="4"/>
  <c r="BB10" i="4"/>
  <c r="AG10" i="4"/>
  <c r="BB9" i="4"/>
  <c r="AG9" i="4"/>
  <c r="BB8" i="4"/>
  <c r="AG8" i="4"/>
  <c r="BB7" i="4"/>
  <c r="AG7" i="4"/>
  <c r="BB6" i="4"/>
  <c r="AG6" i="4"/>
  <c r="Z6" i="4"/>
  <c r="AU6" i="4" s="1"/>
  <c r="T6" i="4"/>
  <c r="AO6" i="4" s="1"/>
  <c r="BB5" i="4"/>
  <c r="AG5" i="4"/>
  <c r="Z5" i="4"/>
  <c r="AU5" i="4" s="1"/>
  <c r="T5" i="4"/>
  <c r="AO5" i="4" s="1"/>
  <c r="BB4" i="4"/>
  <c r="AO4" i="4"/>
  <c r="AG4" i="4"/>
  <c r="Z4" i="4"/>
  <c r="AU4" i="4" s="1"/>
  <c r="T4" i="4"/>
  <c r="N32" i="3"/>
  <c r="N31" i="3"/>
  <c r="N30" i="3"/>
  <c r="L29" i="3"/>
  <c r="L33" i="3" s="1"/>
  <c r="J29" i="3"/>
  <c r="J33" i="3" s="1"/>
  <c r="D29" i="3"/>
  <c r="D33" i="3" s="1"/>
  <c r="B29" i="3"/>
  <c r="M28" i="3"/>
  <c r="K28" i="3"/>
  <c r="N28" i="3" s="1"/>
  <c r="N27" i="3"/>
  <c r="M27" i="3"/>
  <c r="K27" i="3"/>
  <c r="N26" i="3"/>
  <c r="M26" i="3"/>
  <c r="K26" i="3"/>
  <c r="M25" i="3"/>
  <c r="K25" i="3"/>
  <c r="N25" i="3" s="1"/>
  <c r="M24" i="3"/>
  <c r="K24" i="3"/>
  <c r="N24" i="3" s="1"/>
  <c r="M23" i="3"/>
  <c r="K23" i="3"/>
  <c r="N23" i="3" s="1"/>
  <c r="M22" i="3"/>
  <c r="K22" i="3"/>
  <c r="N22" i="3" s="1"/>
  <c r="M21" i="3"/>
  <c r="K21" i="3"/>
  <c r="N21" i="3" s="1"/>
  <c r="M20" i="3"/>
  <c r="K20" i="3"/>
  <c r="N20" i="3" s="1"/>
  <c r="BB19" i="3"/>
  <c r="AZ19" i="3"/>
  <c r="AX19" i="3"/>
  <c r="AV19" i="3"/>
  <c r="AT19" i="3"/>
  <c r="AR19" i="3"/>
  <c r="AP19" i="3"/>
  <c r="AN19" i="3"/>
  <c r="AM19" i="3"/>
  <c r="K19" i="3"/>
  <c r="N19" i="3" s="1"/>
  <c r="BB18" i="3"/>
  <c r="AZ18" i="3"/>
  <c r="AX18" i="3"/>
  <c r="AV18" i="3"/>
  <c r="AT18" i="3"/>
  <c r="AR18" i="3"/>
  <c r="AP18" i="3"/>
  <c r="AN18" i="3"/>
  <c r="AM18" i="3"/>
  <c r="K18" i="3"/>
  <c r="N18" i="3" s="1"/>
  <c r="BB17" i="3"/>
  <c r="AZ17" i="3"/>
  <c r="AX17" i="3"/>
  <c r="AV17" i="3"/>
  <c r="AT17" i="3"/>
  <c r="AR17" i="3"/>
  <c r="AP17" i="3"/>
  <c r="AN17" i="3"/>
  <c r="AM17" i="3"/>
  <c r="K17" i="3"/>
  <c r="N17" i="3" s="1"/>
  <c r="AM16" i="3"/>
  <c r="AJ16" i="3"/>
  <c r="AI16" i="3"/>
  <c r="AH16" i="3"/>
  <c r="AG16" i="3"/>
  <c r="AF16" i="3"/>
  <c r="AE16" i="3"/>
  <c r="AD16" i="3"/>
  <c r="AC16" i="3"/>
  <c r="AB16" i="3"/>
  <c r="Z16" i="3"/>
  <c r="U16" i="3"/>
  <c r="T16" i="3"/>
  <c r="S16" i="3"/>
  <c r="K16" i="3"/>
  <c r="M16" i="3" s="1"/>
  <c r="AX15" i="3"/>
  <c r="AP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K15" i="3"/>
  <c r="W16" i="3" s="1"/>
  <c r="J14" i="3"/>
  <c r="BB15" i="3" s="1"/>
  <c r="I14" i="3"/>
  <c r="I29" i="3" s="1"/>
  <c r="H14" i="3"/>
  <c r="H29" i="3" s="1"/>
  <c r="G14" i="3"/>
  <c r="AV15" i="3" s="1"/>
  <c r="F14" i="3"/>
  <c r="AT15" i="3" s="1"/>
  <c r="E14" i="3"/>
  <c r="E29" i="3" s="1"/>
  <c r="D14" i="3"/>
  <c r="C14" i="3"/>
  <c r="AN15" i="3" s="1"/>
  <c r="BB11" i="3"/>
  <c r="AG11" i="3"/>
  <c r="BB10" i="3"/>
  <c r="AG10" i="3"/>
  <c r="BB9" i="3"/>
  <c r="AG9" i="3"/>
  <c r="BB8" i="3"/>
  <c r="AG8" i="3"/>
  <c r="BB7" i="3"/>
  <c r="AG7" i="3"/>
  <c r="BB6" i="3"/>
  <c r="AO6" i="3"/>
  <c r="AG6" i="3"/>
  <c r="Z6" i="3"/>
  <c r="AU6" i="3" s="1"/>
  <c r="T6" i="3"/>
  <c r="BB5" i="3"/>
  <c r="AU5" i="3"/>
  <c r="AG5" i="3"/>
  <c r="Z5" i="3"/>
  <c r="T5" i="3"/>
  <c r="AO5" i="3" s="1"/>
  <c r="BB4" i="3"/>
  <c r="AG4" i="3"/>
  <c r="Z4" i="3"/>
  <c r="AU4" i="3" s="1"/>
  <c r="T4" i="3"/>
  <c r="AO4" i="3" s="1"/>
  <c r="N32" i="2"/>
  <c r="N31" i="2"/>
  <c r="N30" i="2"/>
  <c r="L29" i="2"/>
  <c r="L33" i="2" s="1"/>
  <c r="H29" i="2"/>
  <c r="H33" i="2" s="1"/>
  <c r="C29" i="2"/>
  <c r="C33" i="2" s="1"/>
  <c r="B29" i="2"/>
  <c r="B33" i="2" s="1"/>
  <c r="M28" i="2"/>
  <c r="K28" i="2"/>
  <c r="N28" i="2" s="1"/>
  <c r="M27" i="2"/>
  <c r="K27" i="2"/>
  <c r="N27" i="2" s="1"/>
  <c r="M26" i="2"/>
  <c r="K26" i="2"/>
  <c r="N26" i="2" s="1"/>
  <c r="N25" i="2"/>
  <c r="M25" i="2"/>
  <c r="K25" i="2"/>
  <c r="M24" i="2"/>
  <c r="K24" i="2"/>
  <c r="N24" i="2" s="1"/>
  <c r="M23" i="2"/>
  <c r="K23" i="2"/>
  <c r="N23" i="2" s="1"/>
  <c r="N22" i="2"/>
  <c r="M22" i="2"/>
  <c r="K22" i="2"/>
  <c r="M21" i="2"/>
  <c r="K21" i="2"/>
  <c r="N21" i="2" s="1"/>
  <c r="M20" i="2"/>
  <c r="K20" i="2"/>
  <c r="N20" i="2" s="1"/>
  <c r="BB19" i="2"/>
  <c r="AZ19" i="2"/>
  <c r="AX19" i="2"/>
  <c r="AV19" i="2"/>
  <c r="AT19" i="2"/>
  <c r="AR19" i="2"/>
  <c r="AP19" i="2"/>
  <c r="AN19" i="2"/>
  <c r="AM19" i="2"/>
  <c r="M19" i="2"/>
  <c r="K19" i="2"/>
  <c r="N19" i="2" s="1"/>
  <c r="BB18" i="2"/>
  <c r="AZ18" i="2"/>
  <c r="AX18" i="2"/>
  <c r="AV18" i="2"/>
  <c r="AT18" i="2"/>
  <c r="AR18" i="2"/>
  <c r="AP18" i="2"/>
  <c r="AN18" i="2"/>
  <c r="AM18" i="2"/>
  <c r="K18" i="2"/>
  <c r="N18" i="2" s="1"/>
  <c r="BB17" i="2"/>
  <c r="AZ17" i="2"/>
  <c r="AX17" i="2"/>
  <c r="AV17" i="2"/>
  <c r="AT17" i="2"/>
  <c r="AR17" i="2"/>
  <c r="AP17" i="2"/>
  <c r="AN17" i="2"/>
  <c r="AM17" i="2"/>
  <c r="K17" i="2"/>
  <c r="N17" i="2" s="1"/>
  <c r="AX16" i="2"/>
  <c r="AM16" i="2"/>
  <c r="AJ16" i="2"/>
  <c r="AI16" i="2"/>
  <c r="AH16" i="2"/>
  <c r="AG16" i="2"/>
  <c r="AF16" i="2"/>
  <c r="AE16" i="2"/>
  <c r="AD16" i="2"/>
  <c r="AC16" i="2"/>
  <c r="AB16" i="2"/>
  <c r="AA16" i="2"/>
  <c r="U16" i="2"/>
  <c r="T16" i="2"/>
  <c r="S16" i="2"/>
  <c r="K16" i="2"/>
  <c r="X16" i="2" s="1"/>
  <c r="AR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K15" i="2"/>
  <c r="N15" i="2" s="1"/>
  <c r="J14" i="2"/>
  <c r="J29" i="2" s="1"/>
  <c r="I14" i="2"/>
  <c r="I29" i="2" s="1"/>
  <c r="H14" i="2"/>
  <c r="AX15" i="2" s="1"/>
  <c r="G14" i="2"/>
  <c r="AV15" i="2" s="1"/>
  <c r="F14" i="2"/>
  <c r="F29" i="2" s="1"/>
  <c r="E14" i="2"/>
  <c r="E29" i="2" s="1"/>
  <c r="D14" i="2"/>
  <c r="AP15" i="2" s="1"/>
  <c r="C14" i="2"/>
  <c r="AN15" i="2" s="1"/>
  <c r="BB11" i="2"/>
  <c r="AG11" i="2"/>
  <c r="BB10" i="2"/>
  <c r="AG10" i="2"/>
  <c r="BB9" i="2"/>
  <c r="AG9" i="2"/>
  <c r="BB8" i="2"/>
  <c r="AG8" i="2"/>
  <c r="BB7" i="2"/>
  <c r="AG7" i="2"/>
  <c r="BB6" i="2"/>
  <c r="AO6" i="2"/>
  <c r="AG6" i="2"/>
  <c r="Z6" i="2"/>
  <c r="AU6" i="2" s="1"/>
  <c r="T6" i="2"/>
  <c r="BB5" i="2"/>
  <c r="AG5" i="2"/>
  <c r="Z5" i="2"/>
  <c r="AU5" i="2" s="1"/>
  <c r="T5" i="2"/>
  <c r="AO5" i="2" s="1"/>
  <c r="BB4" i="2"/>
  <c r="AG4" i="2"/>
  <c r="Z4" i="2"/>
  <c r="AU4" i="2" s="1"/>
  <c r="T4" i="2"/>
  <c r="AO4" i="2" s="1"/>
  <c r="M18" i="4" l="1"/>
  <c r="Z16" i="4"/>
  <c r="M19" i="3"/>
  <c r="AA16" i="3"/>
  <c r="H33" i="4"/>
  <c r="AX16" i="4"/>
  <c r="E33" i="2"/>
  <c r="AR16" i="2"/>
  <c r="D33" i="4"/>
  <c r="AP16" i="4"/>
  <c r="I33" i="2"/>
  <c r="AZ16" i="2"/>
  <c r="H33" i="3"/>
  <c r="AX16" i="3"/>
  <c r="G29" i="2"/>
  <c r="C29" i="3"/>
  <c r="C33" i="3" s="1"/>
  <c r="AP15" i="4"/>
  <c r="AV16" i="4"/>
  <c r="F29" i="4"/>
  <c r="AX15" i="4"/>
  <c r="AZ15" i="2"/>
  <c r="D29" i="2"/>
  <c r="AP16" i="3"/>
  <c r="F29" i="3"/>
  <c r="C29" i="4"/>
  <c r="C33" i="4" s="1"/>
  <c r="G29" i="3"/>
  <c r="J29" i="4"/>
  <c r="M18" i="3"/>
  <c r="M18" i="2"/>
  <c r="Z16" i="2"/>
  <c r="Y16" i="4"/>
  <c r="M17" i="4"/>
  <c r="Y16" i="3"/>
  <c r="M17" i="3"/>
  <c r="Y16" i="2"/>
  <c r="AN16" i="2"/>
  <c r="M17" i="2"/>
  <c r="N16" i="3"/>
  <c r="X16" i="3"/>
  <c r="AN16" i="3"/>
  <c r="N15" i="3"/>
  <c r="K29" i="3"/>
  <c r="K33" i="3" s="1"/>
  <c r="BB16" i="3"/>
  <c r="M15" i="3"/>
  <c r="M29" i="3" s="1"/>
  <c r="M33" i="3" s="1"/>
  <c r="M16" i="4"/>
  <c r="X16" i="4"/>
  <c r="AN16" i="4"/>
  <c r="M16" i="2"/>
  <c r="N16" i="2"/>
  <c r="K29" i="4"/>
  <c r="K33" i="4" s="1"/>
  <c r="M15" i="4"/>
  <c r="W16" i="2"/>
  <c r="K29" i="2"/>
  <c r="M15" i="2"/>
  <c r="E33" i="4"/>
  <c r="AR16" i="4"/>
  <c r="I33" i="4"/>
  <c r="AZ16" i="4"/>
  <c r="B33" i="4"/>
  <c r="AR15" i="4"/>
  <c r="AZ15" i="4"/>
  <c r="E33" i="3"/>
  <c r="AR16" i="3"/>
  <c r="I33" i="3"/>
  <c r="AZ16" i="3"/>
  <c r="B33" i="3"/>
  <c r="AR15" i="3"/>
  <c r="AZ15" i="3"/>
  <c r="F33" i="2"/>
  <c r="AT16" i="2"/>
  <c r="J33" i="2"/>
  <c r="BB16" i="2"/>
  <c r="AT15" i="2"/>
  <c r="BB15" i="2"/>
  <c r="L29" i="1"/>
  <c r="F33" i="3" l="1"/>
  <c r="AT16" i="3"/>
  <c r="J33" i="4"/>
  <c r="BB16" i="4"/>
  <c r="F33" i="4"/>
  <c r="AT16" i="4"/>
  <c r="G33" i="2"/>
  <c r="AV16" i="2"/>
  <c r="G33" i="3"/>
  <c r="AV16" i="3"/>
  <c r="D33" i="2"/>
  <c r="AP16" i="2"/>
  <c r="M29" i="4"/>
  <c r="M33" i="4" s="1"/>
  <c r="N33" i="4"/>
  <c r="V16" i="3"/>
  <c r="N33" i="3"/>
  <c r="N29" i="3"/>
  <c r="M29" i="2"/>
  <c r="M33" i="2" s="1"/>
  <c r="V16" i="4"/>
  <c r="N29" i="4"/>
  <c r="N29" i="2"/>
  <c r="V16" i="2"/>
  <c r="K33" i="2"/>
  <c r="N33" i="2" s="1"/>
  <c r="BB17" i="1"/>
  <c r="BB18" i="1"/>
  <c r="BB19" i="1"/>
  <c r="AZ17" i="1"/>
  <c r="AZ18" i="1"/>
  <c r="AZ19" i="1"/>
  <c r="AX17" i="1"/>
  <c r="AX18" i="1"/>
  <c r="AX19" i="1"/>
  <c r="AV17" i="1"/>
  <c r="AV18" i="1"/>
  <c r="AV19" i="1"/>
  <c r="AT17" i="1"/>
  <c r="AT18" i="1"/>
  <c r="AT19" i="1"/>
  <c r="AR17" i="1"/>
  <c r="AR18" i="1"/>
  <c r="AR19" i="1"/>
  <c r="AP17" i="1"/>
  <c r="AP18" i="1"/>
  <c r="AP19" i="1"/>
  <c r="AN19" i="1"/>
  <c r="AN18" i="1"/>
  <c r="AN17" i="1"/>
  <c r="AM17" i="1"/>
  <c r="AM18" i="1"/>
  <c r="AM19" i="1"/>
  <c r="AM16" i="1"/>
  <c r="K28" i="1"/>
  <c r="N28" i="1" s="1"/>
  <c r="K15" i="1"/>
  <c r="W16" i="1" s="1"/>
  <c r="K16" i="1"/>
  <c r="X16" i="1" s="1"/>
  <c r="K17" i="1"/>
  <c r="N17" i="1" s="1"/>
  <c r="J14" i="1"/>
  <c r="BB15" i="1" s="1"/>
  <c r="I14" i="1"/>
  <c r="I29" i="1" s="1"/>
  <c r="AZ16" i="1" s="1"/>
  <c r="H14" i="1"/>
  <c r="AX15" i="1" s="1"/>
  <c r="G14" i="1"/>
  <c r="AV15" i="1" s="1"/>
  <c r="Z5" i="1"/>
  <c r="AU5" i="1" s="1"/>
  <c r="Z6" i="1"/>
  <c r="AU6" i="1" s="1"/>
  <c r="Z4" i="1"/>
  <c r="AU4" i="1" s="1"/>
  <c r="AG9" i="1"/>
  <c r="BB9" i="1"/>
  <c r="AG8" i="1"/>
  <c r="BB8" i="1"/>
  <c r="T5" i="1"/>
  <c r="AO5" i="1" s="1"/>
  <c r="T6" i="1"/>
  <c r="AO6" i="1" s="1"/>
  <c r="T4" i="1"/>
  <c r="AO4" i="1" s="1"/>
  <c r="U16" i="1"/>
  <c r="BB5" i="1"/>
  <c r="BB6" i="1"/>
  <c r="BB7" i="1"/>
  <c r="BB10" i="1"/>
  <c r="BB11" i="1"/>
  <c r="BB4" i="1"/>
  <c r="AG5" i="1"/>
  <c r="AG6" i="1"/>
  <c r="AG7" i="1"/>
  <c r="AG10" i="1"/>
  <c r="AG11" i="1"/>
  <c r="AG4" i="1"/>
  <c r="F14" i="1"/>
  <c r="F29" i="1" s="1"/>
  <c r="AT16" i="1" s="1"/>
  <c r="E14" i="1"/>
  <c r="E29" i="1" s="1"/>
  <c r="AR16" i="1" s="1"/>
  <c r="D14" i="1"/>
  <c r="AP15" i="1" s="1"/>
  <c r="C14" i="1"/>
  <c r="C29" i="1" s="1"/>
  <c r="AT15" i="1"/>
  <c r="AN15" i="1"/>
  <c r="T16" i="1"/>
  <c r="S16" i="1"/>
  <c r="AJ15" i="1"/>
  <c r="AI15" i="1"/>
  <c r="AH15" i="1"/>
  <c r="AF15" i="1"/>
  <c r="AG15" i="1"/>
  <c r="AE15" i="1"/>
  <c r="AD15" i="1"/>
  <c r="AC15" i="1"/>
  <c r="AB15" i="1"/>
  <c r="AA15" i="1"/>
  <c r="Z15" i="1"/>
  <c r="Y15" i="1"/>
  <c r="X15" i="1"/>
  <c r="W15" i="1"/>
  <c r="N32" i="1"/>
  <c r="N31" i="1"/>
  <c r="N30" i="1"/>
  <c r="L33" i="1"/>
  <c r="B29" i="1"/>
  <c r="B33" i="1" s="1"/>
  <c r="K18" i="1"/>
  <c r="Z16" i="1" s="1"/>
  <c r="K19" i="1"/>
  <c r="N19" i="1" s="1"/>
  <c r="AA16" i="1"/>
  <c r="K20" i="1"/>
  <c r="AB16" i="1" s="1"/>
  <c r="K21" i="1"/>
  <c r="AC16" i="1"/>
  <c r="K22" i="1"/>
  <c r="N22" i="1" s="1"/>
  <c r="K23" i="1"/>
  <c r="N23" i="1" s="1"/>
  <c r="AE16" i="1"/>
  <c r="K24" i="1"/>
  <c r="N24" i="1" s="1"/>
  <c r="K25" i="1"/>
  <c r="N25" i="1" s="1"/>
  <c r="K26" i="1"/>
  <c r="N26" i="1" s="1"/>
  <c r="K27" i="1"/>
  <c r="N27" i="1" s="1"/>
  <c r="AJ16" i="1"/>
  <c r="M28" i="1"/>
  <c r="AH16" i="1"/>
  <c r="M26" i="1"/>
  <c r="AG16" i="1"/>
  <c r="M25" i="1"/>
  <c r="AI16" i="1"/>
  <c r="M27" i="1"/>
  <c r="AF16" i="1"/>
  <c r="AD16" i="1"/>
  <c r="N18" i="1"/>
  <c r="M24" i="1"/>
  <c r="M23" i="1"/>
  <c r="M22" i="1"/>
  <c r="M21" i="1"/>
  <c r="N21" i="1"/>
  <c r="M19" i="1"/>
  <c r="M18" i="1"/>
  <c r="M17" i="1" l="1"/>
  <c r="Y16" i="1"/>
  <c r="D29" i="1"/>
  <c r="H29" i="1"/>
  <c r="AX16" i="1" s="1"/>
  <c r="N16" i="1"/>
  <c r="J29" i="1"/>
  <c r="J33" i="1" s="1"/>
  <c r="M16" i="1"/>
  <c r="AZ15" i="1"/>
  <c r="M20" i="1"/>
  <c r="AR15" i="1"/>
  <c r="G29" i="1"/>
  <c r="AV16" i="1" s="1"/>
  <c r="N20" i="1"/>
  <c r="AN16" i="1"/>
  <c r="F33" i="1"/>
  <c r="E33" i="1"/>
  <c r="I33" i="1"/>
  <c r="H33" i="1"/>
  <c r="M15" i="1"/>
  <c r="N15" i="1"/>
  <c r="K29" i="1"/>
  <c r="N29" i="1" s="1"/>
  <c r="C33" i="1"/>
  <c r="AP16" i="1" l="1"/>
  <c r="D33" i="1"/>
  <c r="BB16" i="1"/>
  <c r="G33" i="1"/>
  <c r="M29" i="1"/>
  <c r="M33" i="1" s="1"/>
  <c r="K33" i="1"/>
  <c r="N33" i="1" s="1"/>
  <c r="V16" i="1"/>
</calcChain>
</file>

<file path=xl/sharedStrings.xml><?xml version="1.0" encoding="utf-8"?>
<sst xmlns="http://schemas.openxmlformats.org/spreadsheetml/2006/main" count="325" uniqueCount="58">
  <si>
    <t>INSPECTION SUMMARY</t>
  </si>
  <si>
    <t>Date</t>
  </si>
  <si>
    <t>Qty. Inspected</t>
  </si>
  <si>
    <t>Criteria 3</t>
  </si>
  <si>
    <t>Criteria 4</t>
  </si>
  <si>
    <t>Criteria 5</t>
  </si>
  <si>
    <t>Qty. Passed</t>
  </si>
  <si>
    <t>Qty. Reworked</t>
  </si>
  <si>
    <t>Qty. Rejected</t>
  </si>
  <si>
    <t>Criteria 6</t>
  </si>
  <si>
    <t>Customer:</t>
  </si>
  <si>
    <t>Contact:</t>
  </si>
  <si>
    <t>P.O. No.:</t>
  </si>
  <si>
    <t>Part Name:</t>
  </si>
  <si>
    <t>DAILY INSPECTION SUMMARY REPORT</t>
  </si>
  <si>
    <t>DAILY INSPECTION PARETO CHART</t>
  </si>
  <si>
    <t>Date:</t>
  </si>
  <si>
    <t>PPHV:</t>
  </si>
  <si>
    <t>PPHV TREND</t>
  </si>
  <si>
    <t>DAILY INSPECTION PPHV TREND CHART</t>
  </si>
  <si>
    <t>Period 1</t>
  </si>
  <si>
    <t>Period 2</t>
  </si>
  <si>
    <t>Period 3</t>
  </si>
  <si>
    <t>Current Period</t>
  </si>
  <si>
    <t>PARETO CHART</t>
  </si>
  <si>
    <t>Fallout %</t>
  </si>
  <si>
    <t>Job No:</t>
  </si>
  <si>
    <t>Part No:</t>
  </si>
  <si>
    <t>Notes</t>
  </si>
  <si>
    <t>Email Distribution List</t>
  </si>
  <si>
    <t>Criteria 1</t>
  </si>
  <si>
    <t>Criteria 2</t>
  </si>
  <si>
    <t>Criteria 7</t>
  </si>
  <si>
    <t>Criteria 8</t>
  </si>
  <si>
    <t>TOTAL</t>
  </si>
  <si>
    <t>Current</t>
  </si>
  <si>
    <t>GREEN TOKAI</t>
  </si>
  <si>
    <t>BROOKE SHEARER</t>
  </si>
  <si>
    <t>REQUIRED</t>
  </si>
  <si>
    <t>19-1087</t>
  </si>
  <si>
    <t>TRIM</t>
  </si>
  <si>
    <t>72410-TXM</t>
  </si>
  <si>
    <t>DATE CODE EARLIER THAN 9/05</t>
  </si>
  <si>
    <t>OTHER</t>
  </si>
  <si>
    <t>BSHEARER@GREENTOKAI.COM</t>
  </si>
  <si>
    <t>VINCE JOHNSON</t>
  </si>
  <si>
    <t>72450-TXM</t>
  </si>
  <si>
    <t>72910-TXM</t>
  </si>
  <si>
    <t>72950-TXM</t>
  </si>
  <si>
    <t>21-NO DATE</t>
  </si>
  <si>
    <t>28-NO DATE CODE</t>
  </si>
  <si>
    <t>1-DAMAGED BOX CLIP</t>
  </si>
  <si>
    <t>31-NO DATE CODE</t>
  </si>
  <si>
    <t>5-NO DATE CODE</t>
  </si>
  <si>
    <t>7-NO DATE CODE</t>
  </si>
  <si>
    <t>4-NO DATE CODE</t>
  </si>
  <si>
    <t>14-NO DATE CODE</t>
  </si>
  <si>
    <t>1-NO DATE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</si>
</sst>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d\-mmm\-yy;@"/>
    <numFmt numFmtId="165" formatCode="0.0"/>
    <numFmt numFmtId="166" formatCode="m/d;@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b/>
      <sz val="12"/>
      <color indexed="16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55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10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17" xfId="0" applyFont="1" applyBorder="1" applyAlignment="1">
      <alignment horizontal="right"/>
    </xf>
    <xf numFmtId="165" fontId="2" fillId="0" borderId="18" xfId="0" applyNumberFormat="1" applyFont="1" applyBorder="1" applyAlignment="1">
      <alignment horizontal="center"/>
    </xf>
    <xf numFmtId="166" fontId="2" fillId="0" borderId="18" xfId="0" applyNumberFormat="1" applyFont="1" applyBorder="1" applyAlignment="1">
      <alignment horizontal="center" wrapText="1"/>
    </xf>
    <xf numFmtId="0" fontId="3" fillId="0" borderId="0" xfId="0" applyFont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166" fontId="2" fillId="0" borderId="6" xfId="0" applyNumberFormat="1" applyFont="1" applyBorder="1" applyAlignment="1">
      <alignment horizontal="center" wrapText="1"/>
    </xf>
    <xf numFmtId="165" fontId="2" fillId="0" borderId="6" xfId="0" applyNumberFormat="1" applyFont="1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22" xfId="0" applyFont="1" applyBorder="1"/>
    <xf numFmtId="49" fontId="2" fillId="0" borderId="22" xfId="0" applyNumberFormat="1" applyFont="1" applyBorder="1" applyAlignment="1">
      <alignment horizontal="left"/>
    </xf>
    <xf numFmtId="49" fontId="2" fillId="0" borderId="23" xfId="0" applyNumberFormat="1" applyFont="1" applyBorder="1" applyAlignment="1">
      <alignment horizontal="left"/>
    </xf>
    <xf numFmtId="0" fontId="3" fillId="0" borderId="24" xfId="0" applyFont="1" applyBorder="1"/>
    <xf numFmtId="0" fontId="3" fillId="0" borderId="15" xfId="0" applyFont="1" applyBorder="1"/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2" borderId="17" xfId="0" applyFont="1" applyFill="1" applyBorder="1" applyAlignment="1">
      <alignment horizontal="right"/>
    </xf>
    <xf numFmtId="0" fontId="3" fillId="2" borderId="27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  <xf numFmtId="0" fontId="3" fillId="0" borderId="15" xfId="0" applyFont="1" applyBorder="1" applyAlignment="1">
      <alignment horizontal="center" wrapText="1"/>
    </xf>
    <xf numFmtId="164" fontId="2" fillId="0" borderId="29" xfId="0" applyNumberFormat="1" applyFont="1" applyBorder="1" applyAlignment="1">
      <alignment horizontal="center"/>
    </xf>
    <xf numFmtId="0" fontId="2" fillId="2" borderId="30" xfId="0" applyFont="1" applyFill="1" applyBorder="1" applyAlignment="1">
      <alignment horizontal="center" wrapText="1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166" fontId="2" fillId="0" borderId="21" xfId="0" applyNumberFormat="1" applyFont="1" applyBorder="1" applyAlignment="1">
      <alignment horizontal="center" wrapText="1"/>
    </xf>
    <xf numFmtId="166" fontId="2" fillId="0" borderId="37" xfId="0" applyNumberFormat="1" applyFont="1" applyBorder="1" applyAlignment="1">
      <alignment horizontal="center" wrapText="1"/>
    </xf>
    <xf numFmtId="166" fontId="2" fillId="0" borderId="38" xfId="0" applyNumberFormat="1" applyFont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10" fontId="2" fillId="2" borderId="28" xfId="0" applyNumberFormat="1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10" fontId="2" fillId="2" borderId="9" xfId="0" applyNumberFormat="1" applyFont="1" applyFill="1" applyBorder="1" applyAlignment="1">
      <alignment horizontal="center"/>
    </xf>
    <xf numFmtId="10" fontId="2" fillId="2" borderId="13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4" fillId="3" borderId="24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39" xfId="0" applyFont="1" applyBorder="1" applyAlignment="1">
      <alignment horizontal="left" wrapText="1"/>
    </xf>
    <xf numFmtId="0" fontId="2" fillId="0" borderId="40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7" fillId="0" borderId="15" xfId="1" applyBorder="1" applyAlignment="1">
      <alignment horizontal="left"/>
    </xf>
    <xf numFmtId="10" fontId="3" fillId="0" borderId="15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2" fillId="0" borderId="5" xfId="0" applyNumberFormat="1" applyFont="1" applyBorder="1" applyAlignment="1">
      <alignment horizontal="left"/>
    </xf>
    <xf numFmtId="49" fontId="2" fillId="0" borderId="14" xfId="0" applyNumberFormat="1" applyFont="1" applyBorder="1" applyAlignment="1">
      <alignment horizontal="left"/>
    </xf>
    <xf numFmtId="49" fontId="2" fillId="0" borderId="16" xfId="0" applyNumberFormat="1" applyFont="1" applyBorder="1" applyAlignment="1">
      <alignment horizontal="left"/>
    </xf>
    <xf numFmtId="0" fontId="4" fillId="3" borderId="1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2" fillId="0" borderId="41" xfId="0" applyFont="1" applyBorder="1" applyAlignment="1">
      <alignment horizontal="left" wrapText="1"/>
    </xf>
    <xf numFmtId="0" fontId="2" fillId="0" borderId="42" xfId="0" applyFont="1" applyBorder="1" applyAlignment="1">
      <alignment horizontal="left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6" xfId="0" applyFont="1" applyBorder="1" applyAlignment="1">
      <alignment horizontal="left" wrapText="1"/>
    </xf>
    <xf numFmtId="0" fontId="2" fillId="0" borderId="47" xfId="0" applyFont="1" applyBorder="1" applyAlignment="1">
      <alignment horizontal="left" wrapText="1"/>
    </xf>
    <xf numFmtId="0" fontId="4" fillId="3" borderId="43" xfId="0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10" fontId="2" fillId="0" borderId="48" xfId="0" applyNumberFormat="1" applyFont="1" applyBorder="1" applyAlignment="1">
      <alignment horizontal="center"/>
    </xf>
    <xf numFmtId="10" fontId="2" fillId="0" borderId="49" xfId="0" applyNumberFormat="1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10" fontId="2" fillId="0" borderId="10" xfId="0" applyNumberFormat="1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2" fillId="0" borderId="53" xfId="0" applyNumberFormat="1" applyFont="1" applyBorder="1" applyAlignment="1">
      <alignment horizontal="center"/>
    </xf>
    <xf numFmtId="10" fontId="2" fillId="0" borderId="54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PPHV</c:v>
          </c:tx>
          <c:cat>
            <c:strRef>
              <c:f>'72410-TXM  '!$S$15:$AJ$15</c:f>
              <c:strCache>
                <c:ptCount val="7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Current Period</c:v>
                </c:pt>
                <c:pt idx="4">
                  <c:v>2/25</c:v>
                </c:pt>
                <c:pt idx="5">
                  <c:v>4/10</c:v>
                </c:pt>
                <c:pt idx="6">
                  <c:v>5/14</c:v>
                </c:pt>
              </c:strCache>
            </c:strRef>
          </c:cat>
          <c:val>
            <c:numRef>
              <c:f>'72410-TXM  '!$S$16:$AJ$16</c:f>
              <c:numCache>
                <c:formatCode>0.0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4.2268041237113403</c:v>
                </c:pt>
                <c:pt idx="4">
                  <c:v>13.033333333333333</c:v>
                </c:pt>
                <c:pt idx="5">
                  <c:v>0.13333333333333333</c:v>
                </c:pt>
                <c:pt idx="6">
                  <c:v>0.47457627118644063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7-4936-9678-4CE013395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0640"/>
        <c:axId val="12562816"/>
      </c:lineChart>
      <c:catAx>
        <c:axId val="12560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562816"/>
        <c:crosses val="autoZero"/>
        <c:auto val="1"/>
        <c:lblAlgn val="ctr"/>
        <c:lblOffset val="100"/>
        <c:noMultiLvlLbl val="0"/>
      </c:catAx>
      <c:valAx>
        <c:axId val="12562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PPHV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crossAx val="125606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1299165673420735"/>
          <c:y val="0.5178571428571429"/>
          <c:w val="8.2240762812872473E-2"/>
          <c:h val="6.122448979591836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'72410-TXM  '!$AM$16</c:f>
              <c:strCache>
                <c:ptCount val="1"/>
                <c:pt idx="0">
                  <c:v>Current</c:v>
                </c:pt>
              </c:strCache>
            </c:strRef>
          </c:tx>
          <c:invertIfNegative val="0"/>
          <c:val>
            <c:numRef>
              <c:f>'72410-TXM  '!$AN$16:$BC$16</c:f>
              <c:numCache>
                <c:formatCode>0.00%</c:formatCode>
                <c:ptCount val="16"/>
                <c:pt idx="0">
                  <c:v>4.0309278350515461E-2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1.958762886597938E-3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'72410-TXM  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382-4EE0-807B-204377B1EF0C}"/>
            </c:ext>
          </c:extLst>
        </c:ser>
        <c:ser>
          <c:idx val="1"/>
          <c:order val="1"/>
          <c:tx>
            <c:strRef>
              <c:f>'72410-TXM  '!$AM$17</c:f>
              <c:strCache>
                <c:ptCount val="1"/>
                <c:pt idx="0">
                  <c:v>Period 1</c:v>
                </c:pt>
              </c:strCache>
            </c:strRef>
          </c:tx>
          <c:invertIfNegative val="0"/>
          <c:val>
            <c:numRef>
              <c:f>'72410-TXM  '!$AN$17:$BC$17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'72410-TXM  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382-4EE0-807B-204377B1EF0C}"/>
            </c:ext>
          </c:extLst>
        </c:ser>
        <c:ser>
          <c:idx val="2"/>
          <c:order val="2"/>
          <c:tx>
            <c:strRef>
              <c:f>'72410-TXM  '!$AM$18</c:f>
              <c:strCache>
                <c:ptCount val="1"/>
                <c:pt idx="0">
                  <c:v>Period 2</c:v>
                </c:pt>
              </c:strCache>
            </c:strRef>
          </c:tx>
          <c:invertIfNegative val="0"/>
          <c:val>
            <c:numRef>
              <c:f>'72410-TXM  '!$AN$18:$BC$18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'72410-TXM  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382-4EE0-807B-204377B1EF0C}"/>
            </c:ext>
          </c:extLst>
        </c:ser>
        <c:ser>
          <c:idx val="3"/>
          <c:order val="3"/>
          <c:tx>
            <c:strRef>
              <c:f>'72410-TXM  '!$AM$19</c:f>
              <c:strCache>
                <c:ptCount val="1"/>
                <c:pt idx="0">
                  <c:v>Period 3</c:v>
                </c:pt>
              </c:strCache>
            </c:strRef>
          </c:tx>
          <c:invertIfNegative val="0"/>
          <c:val>
            <c:numRef>
              <c:f>'72410-TXM  '!$AN$19:$BC$19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'72410-TXM  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382-4EE0-807B-204377B1E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9312"/>
        <c:axId val="12671616"/>
      </c:barChart>
      <c:catAx>
        <c:axId val="1266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671616"/>
        <c:crosses val="autoZero"/>
        <c:auto val="1"/>
        <c:lblAlgn val="ctr"/>
        <c:lblOffset val="100"/>
        <c:noMultiLvlLbl val="0"/>
      </c:catAx>
      <c:valAx>
        <c:axId val="12671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Reject</a:t>
                </a:r>
                <a:r>
                  <a:rPr lang="en-US" baseline="0"/>
                  <a:t> %</a:t>
                </a:r>
                <a:endParaRPr 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%" sourceLinked="1"/>
        <c:majorTickMark val="none"/>
        <c:minorTickMark val="none"/>
        <c:tickLblPos val="nextTo"/>
        <c:crossAx val="12669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334144352052649"/>
          <c:y val="0.3470031545741325"/>
          <c:w val="7.6396849832553404E-2"/>
          <c:h val="0.302839116719242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PPHV</c:v>
          </c:tx>
          <c:cat>
            <c:strRef>
              <c:f>'72450-TXM'!$S$15:$AJ$15</c:f>
              <c:strCache>
                <c:ptCount val="8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Current Period</c:v>
                </c:pt>
                <c:pt idx="4">
                  <c:v>2/25</c:v>
                </c:pt>
                <c:pt idx="5">
                  <c:v>2/26</c:v>
                </c:pt>
                <c:pt idx="6">
                  <c:v>4/10</c:v>
                </c:pt>
                <c:pt idx="7">
                  <c:v>5/14</c:v>
                </c:pt>
              </c:strCache>
            </c:strRef>
          </c:cat>
          <c:val>
            <c:numRef>
              <c:f>'72450-TXM'!$S$16:$AJ$16</c:f>
              <c:numCache>
                <c:formatCode>0.0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0.5436893203883495</c:v>
                </c:pt>
                <c:pt idx="4">
                  <c:v>0</c:v>
                </c:pt>
                <c:pt idx="5">
                  <c:v>0.81967213114754101</c:v>
                </c:pt>
                <c:pt idx="6">
                  <c:v>0.82666666666666666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2A-42EF-AA09-9F56ABDF9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0640"/>
        <c:axId val="12562816"/>
      </c:lineChart>
      <c:catAx>
        <c:axId val="12560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562816"/>
        <c:crosses val="autoZero"/>
        <c:auto val="1"/>
        <c:lblAlgn val="ctr"/>
        <c:lblOffset val="100"/>
        <c:noMultiLvlLbl val="0"/>
      </c:catAx>
      <c:valAx>
        <c:axId val="12562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PPHV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crossAx val="125606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1299165673420735"/>
          <c:y val="0.5178571428571429"/>
          <c:w val="8.2240762812872473E-2"/>
          <c:h val="6.122448979591836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'72450-TXM'!$AM$16</c:f>
              <c:strCache>
                <c:ptCount val="1"/>
                <c:pt idx="0">
                  <c:v>Current</c:v>
                </c:pt>
              </c:strCache>
            </c:strRef>
          </c:tx>
          <c:invertIfNegative val="0"/>
          <c:val>
            <c:numRef>
              <c:f>'72450-TXM'!$AN$16:$BC$16</c:f>
              <c:numCache>
                <c:formatCode>0.00%</c:formatCode>
                <c:ptCount val="16"/>
                <c:pt idx="0">
                  <c:v>3.8834951456310682E-4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5.0485436893203881E-3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'72450-TXM'!$AN$15:$BC$15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33D-4E82-AFEA-1AFF3D1A578C}"/>
            </c:ext>
          </c:extLst>
        </c:ser>
        <c:ser>
          <c:idx val="1"/>
          <c:order val="1"/>
          <c:tx>
            <c:strRef>
              <c:f>'72450-TXM'!$AM$17</c:f>
              <c:strCache>
                <c:ptCount val="1"/>
                <c:pt idx="0">
                  <c:v>Period 1</c:v>
                </c:pt>
              </c:strCache>
            </c:strRef>
          </c:tx>
          <c:invertIfNegative val="0"/>
          <c:val>
            <c:numRef>
              <c:f>'72450-TXM'!$AN$17:$BC$17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'72450-TXM'!$AN$15:$BC$15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33D-4E82-AFEA-1AFF3D1A578C}"/>
            </c:ext>
          </c:extLst>
        </c:ser>
        <c:ser>
          <c:idx val="2"/>
          <c:order val="2"/>
          <c:tx>
            <c:strRef>
              <c:f>'72450-TXM'!$AM$18</c:f>
              <c:strCache>
                <c:ptCount val="1"/>
                <c:pt idx="0">
                  <c:v>Period 2</c:v>
                </c:pt>
              </c:strCache>
            </c:strRef>
          </c:tx>
          <c:invertIfNegative val="0"/>
          <c:val>
            <c:numRef>
              <c:f>'72450-TXM'!$AN$18:$BC$18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'72450-TXM'!$AN$15:$BC$15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33D-4E82-AFEA-1AFF3D1A578C}"/>
            </c:ext>
          </c:extLst>
        </c:ser>
        <c:ser>
          <c:idx val="3"/>
          <c:order val="3"/>
          <c:tx>
            <c:strRef>
              <c:f>'72450-TXM'!$AM$19</c:f>
              <c:strCache>
                <c:ptCount val="1"/>
                <c:pt idx="0">
                  <c:v>Period 3</c:v>
                </c:pt>
              </c:strCache>
            </c:strRef>
          </c:tx>
          <c:invertIfNegative val="0"/>
          <c:val>
            <c:numRef>
              <c:f>'72450-TXM'!$AN$19:$BC$19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'72450-TXM'!$AN$15:$BC$15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33D-4E82-AFEA-1AFF3D1A5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9312"/>
        <c:axId val="12671616"/>
      </c:barChart>
      <c:catAx>
        <c:axId val="1266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671616"/>
        <c:crosses val="autoZero"/>
        <c:auto val="1"/>
        <c:lblAlgn val="ctr"/>
        <c:lblOffset val="100"/>
        <c:noMultiLvlLbl val="0"/>
      </c:catAx>
      <c:valAx>
        <c:axId val="12671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Reject</a:t>
                </a:r>
                <a:r>
                  <a:rPr lang="en-US" baseline="0"/>
                  <a:t> %</a:t>
                </a:r>
                <a:endParaRPr 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%" sourceLinked="1"/>
        <c:majorTickMark val="none"/>
        <c:minorTickMark val="none"/>
        <c:tickLblPos val="nextTo"/>
        <c:crossAx val="12669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334144352052649"/>
          <c:y val="0.3470031545741325"/>
          <c:w val="7.6396849832553404E-2"/>
          <c:h val="0.302839116719242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PPHV</c:v>
          </c:tx>
          <c:cat>
            <c:strRef>
              <c:f>'72910-TXM'!$S$15:$AJ$15</c:f>
              <c:strCache>
                <c:ptCount val="9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Current Period</c:v>
                </c:pt>
                <c:pt idx="4">
                  <c:v>2/27</c:v>
                </c:pt>
                <c:pt idx="5">
                  <c:v>2/28</c:v>
                </c:pt>
                <c:pt idx="6">
                  <c:v>4/11</c:v>
                </c:pt>
                <c:pt idx="7">
                  <c:v>5/14</c:v>
                </c:pt>
                <c:pt idx="8">
                  <c:v>5/15</c:v>
                </c:pt>
              </c:strCache>
            </c:strRef>
          </c:cat>
          <c:val>
            <c:numRef>
              <c:f>'72910-TXM'!$S$16:$AJ$16</c:f>
              <c:numCache>
                <c:formatCode>0.0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0.74038461538461542</c:v>
                </c:pt>
                <c:pt idx="4">
                  <c:v>3.4117647058823533</c:v>
                </c:pt>
                <c:pt idx="5">
                  <c:v>0.61538461538461542</c:v>
                </c:pt>
                <c:pt idx="6">
                  <c:v>0.18666666666666668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C-4291-9522-97E2EB1D8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0640"/>
        <c:axId val="12562816"/>
      </c:lineChart>
      <c:catAx>
        <c:axId val="12560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562816"/>
        <c:crosses val="autoZero"/>
        <c:auto val="1"/>
        <c:lblAlgn val="ctr"/>
        <c:lblOffset val="100"/>
        <c:noMultiLvlLbl val="0"/>
      </c:catAx>
      <c:valAx>
        <c:axId val="12562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PPHV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crossAx val="125606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1299165673420735"/>
          <c:y val="0.5178571428571429"/>
          <c:w val="8.2240762812872473E-2"/>
          <c:h val="6.122448979591836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'72910-TXM'!$AM$16</c:f>
              <c:strCache>
                <c:ptCount val="1"/>
                <c:pt idx="0">
                  <c:v>Current</c:v>
                </c:pt>
              </c:strCache>
            </c:strRef>
          </c:tx>
          <c:invertIfNegative val="0"/>
          <c:val>
            <c:numRef>
              <c:f>'72910-TXM'!$AN$16:$BC$16</c:f>
              <c:numCache>
                <c:formatCode>0.00%</c:formatCode>
                <c:ptCount val="16"/>
                <c:pt idx="0">
                  <c:v>6.6346153846153846E-3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7.6923076923076923E-4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'72910-TXM'!$AN$15:$BC$15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519-4292-BA59-1F3781D4F0E9}"/>
            </c:ext>
          </c:extLst>
        </c:ser>
        <c:ser>
          <c:idx val="1"/>
          <c:order val="1"/>
          <c:tx>
            <c:strRef>
              <c:f>'72910-TXM'!$AM$17</c:f>
              <c:strCache>
                <c:ptCount val="1"/>
                <c:pt idx="0">
                  <c:v>Period 1</c:v>
                </c:pt>
              </c:strCache>
            </c:strRef>
          </c:tx>
          <c:invertIfNegative val="0"/>
          <c:val>
            <c:numRef>
              <c:f>'72910-TXM'!$AN$17:$BC$17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'72910-TXM'!$AN$15:$BC$15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519-4292-BA59-1F3781D4F0E9}"/>
            </c:ext>
          </c:extLst>
        </c:ser>
        <c:ser>
          <c:idx val="2"/>
          <c:order val="2"/>
          <c:tx>
            <c:strRef>
              <c:f>'72910-TXM'!$AM$18</c:f>
              <c:strCache>
                <c:ptCount val="1"/>
                <c:pt idx="0">
                  <c:v>Period 2</c:v>
                </c:pt>
              </c:strCache>
            </c:strRef>
          </c:tx>
          <c:invertIfNegative val="0"/>
          <c:val>
            <c:numRef>
              <c:f>'72910-TXM'!$AN$18:$BC$18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'72910-TXM'!$AN$15:$BC$15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519-4292-BA59-1F3781D4F0E9}"/>
            </c:ext>
          </c:extLst>
        </c:ser>
        <c:ser>
          <c:idx val="3"/>
          <c:order val="3"/>
          <c:tx>
            <c:strRef>
              <c:f>'72910-TXM'!$AM$19</c:f>
              <c:strCache>
                <c:ptCount val="1"/>
                <c:pt idx="0">
                  <c:v>Period 3</c:v>
                </c:pt>
              </c:strCache>
            </c:strRef>
          </c:tx>
          <c:invertIfNegative val="0"/>
          <c:val>
            <c:numRef>
              <c:f>'72910-TXM'!$AN$19:$BC$19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'72910-TXM'!$AN$15:$BC$15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5519-4292-BA59-1F3781D4F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9312"/>
        <c:axId val="12671616"/>
      </c:barChart>
      <c:catAx>
        <c:axId val="1266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671616"/>
        <c:crosses val="autoZero"/>
        <c:auto val="1"/>
        <c:lblAlgn val="ctr"/>
        <c:lblOffset val="100"/>
        <c:noMultiLvlLbl val="0"/>
      </c:catAx>
      <c:valAx>
        <c:axId val="12671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Reject</a:t>
                </a:r>
                <a:r>
                  <a:rPr lang="en-US" baseline="0"/>
                  <a:t> %</a:t>
                </a:r>
                <a:endParaRPr 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%" sourceLinked="1"/>
        <c:majorTickMark val="none"/>
        <c:minorTickMark val="none"/>
        <c:tickLblPos val="nextTo"/>
        <c:crossAx val="12669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334144352052649"/>
          <c:y val="0.3470031545741325"/>
          <c:w val="7.6396849832553404E-2"/>
          <c:h val="0.302839116719242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PPHV</c:v>
          </c:tx>
          <c:cat>
            <c:strRef>
              <c:f>'72950-TXM'!$S$15:$AJ$15</c:f>
              <c:strCache>
                <c:ptCount val="8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Current Period</c:v>
                </c:pt>
                <c:pt idx="4">
                  <c:v>2/26</c:v>
                </c:pt>
                <c:pt idx="5">
                  <c:v>2/27</c:v>
                </c:pt>
                <c:pt idx="6">
                  <c:v>4/11</c:v>
                </c:pt>
                <c:pt idx="7">
                  <c:v>5/15</c:v>
                </c:pt>
              </c:strCache>
            </c:strRef>
          </c:cat>
          <c:val>
            <c:numRef>
              <c:f>'72950-TXM'!$S$16:$AJ$16</c:f>
              <c:numCache>
                <c:formatCode>0.0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2.0900900900900901</c:v>
                </c:pt>
                <c:pt idx="4">
                  <c:v>0.1</c:v>
                </c:pt>
                <c:pt idx="5">
                  <c:v>8.3703703703703702</c:v>
                </c:pt>
                <c:pt idx="6">
                  <c:v>0.10810810810810811</c:v>
                </c:pt>
                <c:pt idx="7">
                  <c:v>2.7027027027027029E-2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E6-4A0A-82F5-D6F651B17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0640"/>
        <c:axId val="12562816"/>
      </c:lineChart>
      <c:catAx>
        <c:axId val="12560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562816"/>
        <c:crosses val="autoZero"/>
        <c:auto val="1"/>
        <c:lblAlgn val="ctr"/>
        <c:lblOffset val="100"/>
        <c:noMultiLvlLbl val="0"/>
      </c:catAx>
      <c:valAx>
        <c:axId val="12562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PPHV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crossAx val="125606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1299165673420735"/>
          <c:y val="0.5178571428571429"/>
          <c:w val="8.2240762812872473E-2"/>
          <c:h val="6.122448979591836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'72950-TXM'!$AM$16</c:f>
              <c:strCache>
                <c:ptCount val="1"/>
                <c:pt idx="0">
                  <c:v>Current</c:v>
                </c:pt>
              </c:strCache>
            </c:strRef>
          </c:tx>
          <c:invertIfNegative val="0"/>
          <c:val>
            <c:numRef>
              <c:f>'72950-TXM'!$AN$16:$BC$16</c:f>
              <c:numCache>
                <c:formatCode>0.00%</c:formatCode>
                <c:ptCount val="16"/>
                <c:pt idx="0">
                  <c:v>1.7927927927927929E-2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2.972972972972973E-3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'72950-TXM'!$AN$15:$BC$15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E0B-42A8-AD5A-A61895FD20D9}"/>
            </c:ext>
          </c:extLst>
        </c:ser>
        <c:ser>
          <c:idx val="1"/>
          <c:order val="1"/>
          <c:tx>
            <c:strRef>
              <c:f>'72950-TXM'!$AM$17</c:f>
              <c:strCache>
                <c:ptCount val="1"/>
                <c:pt idx="0">
                  <c:v>Period 1</c:v>
                </c:pt>
              </c:strCache>
            </c:strRef>
          </c:tx>
          <c:invertIfNegative val="0"/>
          <c:val>
            <c:numRef>
              <c:f>'72950-TXM'!$AN$17:$BC$17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'72950-TXM'!$AN$15:$BC$15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FE0B-42A8-AD5A-A61895FD20D9}"/>
            </c:ext>
          </c:extLst>
        </c:ser>
        <c:ser>
          <c:idx val="2"/>
          <c:order val="2"/>
          <c:tx>
            <c:strRef>
              <c:f>'72950-TXM'!$AM$18</c:f>
              <c:strCache>
                <c:ptCount val="1"/>
                <c:pt idx="0">
                  <c:v>Period 2</c:v>
                </c:pt>
              </c:strCache>
            </c:strRef>
          </c:tx>
          <c:invertIfNegative val="0"/>
          <c:val>
            <c:numRef>
              <c:f>'72950-TXM'!$AN$18:$BC$18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'72950-TXM'!$AN$15:$BC$15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FE0B-42A8-AD5A-A61895FD20D9}"/>
            </c:ext>
          </c:extLst>
        </c:ser>
        <c:ser>
          <c:idx val="3"/>
          <c:order val="3"/>
          <c:tx>
            <c:strRef>
              <c:f>'72950-TXM'!$AM$19</c:f>
              <c:strCache>
                <c:ptCount val="1"/>
                <c:pt idx="0">
                  <c:v>Period 3</c:v>
                </c:pt>
              </c:strCache>
            </c:strRef>
          </c:tx>
          <c:invertIfNegative val="0"/>
          <c:val>
            <c:numRef>
              <c:f>'72950-TXM'!$AN$19:$BC$19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'72950-TXM'!$AN$15:$BC$15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FE0B-42A8-AD5A-A61895FD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9312"/>
        <c:axId val="12671616"/>
      </c:barChart>
      <c:catAx>
        <c:axId val="1266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671616"/>
        <c:crosses val="autoZero"/>
        <c:auto val="1"/>
        <c:lblAlgn val="ctr"/>
        <c:lblOffset val="100"/>
        <c:noMultiLvlLbl val="0"/>
      </c:catAx>
      <c:valAx>
        <c:axId val="12671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Reject</a:t>
                </a:r>
                <a:r>
                  <a:rPr lang="en-US" baseline="0"/>
                  <a:t> %</a:t>
                </a:r>
                <a:endParaRPr 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%" sourceLinked="1"/>
        <c:majorTickMark val="none"/>
        <c:minorTickMark val="none"/>
        <c:tickLblPos val="nextTo"/>
        <c:crossAx val="12669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334144352052649"/>
          <c:y val="0.3470031545741325"/>
          <c:w val="7.6396849832553404E-2"/>
          <c:h val="0.302839116719242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17</xdr:row>
      <xdr:rowOff>0</xdr:rowOff>
    </xdr:from>
    <xdr:to>
      <xdr:col>36</xdr:col>
      <xdr:colOff>47625</xdr:colOff>
      <xdr:row>32</xdr:row>
      <xdr:rowOff>38100</xdr:rowOff>
    </xdr:to>
    <xdr:graphicFrame macro="">
      <xdr:nvGraphicFramePr>
        <xdr:cNvPr id="1025" name="Chart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9525</xdr:colOff>
      <xdr:row>19</xdr:row>
      <xdr:rowOff>152400</xdr:rowOff>
    </xdr:from>
    <xdr:to>
      <xdr:col>56</xdr:col>
      <xdr:colOff>352425</xdr:colOff>
      <xdr:row>32</xdr:row>
      <xdr:rowOff>9525</xdr:rowOff>
    </xdr:to>
    <xdr:graphicFrame macro="">
      <xdr:nvGraphicFramePr>
        <xdr:cNvPr id="1026" name="Chart 7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447675</xdr:colOff>
      <xdr:row>0</xdr:row>
      <xdr:rowOff>0</xdr:rowOff>
    </xdr:from>
    <xdr:to>
      <xdr:col>15</xdr:col>
      <xdr:colOff>428625</xdr:colOff>
      <xdr:row>2</xdr:row>
      <xdr:rowOff>28575</xdr:rowOff>
    </xdr:to>
    <xdr:pic>
      <xdr:nvPicPr>
        <xdr:cNvPr id="1027" name="Picture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15225" y="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342900</xdr:colOff>
      <xdr:row>0</xdr:row>
      <xdr:rowOff>0</xdr:rowOff>
    </xdr:from>
    <xdr:to>
      <xdr:col>36</xdr:col>
      <xdr:colOff>9525</xdr:colOff>
      <xdr:row>2</xdr:row>
      <xdr:rowOff>28575</xdr:rowOff>
    </xdr:to>
    <xdr:pic>
      <xdr:nvPicPr>
        <xdr:cNvPr id="1028" name="Picture 8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668625" y="0"/>
          <a:ext cx="9239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54</xdr:col>
      <xdr:colOff>390525</xdr:colOff>
      <xdr:row>0</xdr:row>
      <xdr:rowOff>0</xdr:rowOff>
    </xdr:from>
    <xdr:to>
      <xdr:col>56</xdr:col>
      <xdr:colOff>428625</xdr:colOff>
      <xdr:row>2</xdr:row>
      <xdr:rowOff>28575</xdr:rowOff>
    </xdr:to>
    <xdr:pic>
      <xdr:nvPicPr>
        <xdr:cNvPr id="1029" name="Picture 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93525" y="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17</xdr:row>
      <xdr:rowOff>0</xdr:rowOff>
    </xdr:from>
    <xdr:to>
      <xdr:col>36</xdr:col>
      <xdr:colOff>47625</xdr:colOff>
      <xdr:row>32</xdr:row>
      <xdr:rowOff>38100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4FC662C4-A87E-4A06-B3ED-54252DF9F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9525</xdr:colOff>
      <xdr:row>19</xdr:row>
      <xdr:rowOff>152400</xdr:rowOff>
    </xdr:from>
    <xdr:to>
      <xdr:col>56</xdr:col>
      <xdr:colOff>352425</xdr:colOff>
      <xdr:row>32</xdr:row>
      <xdr:rowOff>9525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FA05FC25-EE99-44E9-B1B4-A0DB6E914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447675</xdr:colOff>
      <xdr:row>0</xdr:row>
      <xdr:rowOff>0</xdr:rowOff>
    </xdr:from>
    <xdr:to>
      <xdr:col>15</xdr:col>
      <xdr:colOff>428625</xdr:colOff>
      <xdr:row>2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932E5DB-00AD-4F51-B422-814687030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15225" y="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342900</xdr:colOff>
      <xdr:row>0</xdr:row>
      <xdr:rowOff>0</xdr:rowOff>
    </xdr:from>
    <xdr:to>
      <xdr:col>36</xdr:col>
      <xdr:colOff>9525</xdr:colOff>
      <xdr:row>2</xdr:row>
      <xdr:rowOff>28575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9293EC36-10EE-4BF0-81E2-8ACAD64D4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668625" y="0"/>
          <a:ext cx="9239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54</xdr:col>
      <xdr:colOff>390525</xdr:colOff>
      <xdr:row>0</xdr:row>
      <xdr:rowOff>0</xdr:rowOff>
    </xdr:from>
    <xdr:to>
      <xdr:col>56</xdr:col>
      <xdr:colOff>428625</xdr:colOff>
      <xdr:row>2</xdr:row>
      <xdr:rowOff>28575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id="{6CD5F6FB-F915-4411-A680-3C45E2ED3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93525" y="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17</xdr:row>
      <xdr:rowOff>0</xdr:rowOff>
    </xdr:from>
    <xdr:to>
      <xdr:col>36</xdr:col>
      <xdr:colOff>47625</xdr:colOff>
      <xdr:row>32</xdr:row>
      <xdr:rowOff>38100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D588B23A-5784-470F-ACF2-DE92B8ABA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9525</xdr:colOff>
      <xdr:row>19</xdr:row>
      <xdr:rowOff>152400</xdr:rowOff>
    </xdr:from>
    <xdr:to>
      <xdr:col>56</xdr:col>
      <xdr:colOff>352425</xdr:colOff>
      <xdr:row>32</xdr:row>
      <xdr:rowOff>9525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181AF927-6E21-457B-9142-3FD730A28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447675</xdr:colOff>
      <xdr:row>0</xdr:row>
      <xdr:rowOff>0</xdr:rowOff>
    </xdr:from>
    <xdr:to>
      <xdr:col>15</xdr:col>
      <xdr:colOff>428625</xdr:colOff>
      <xdr:row>2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32C4B5C-DC5E-45B8-9CC6-64C233543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15225" y="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342900</xdr:colOff>
      <xdr:row>0</xdr:row>
      <xdr:rowOff>0</xdr:rowOff>
    </xdr:from>
    <xdr:to>
      <xdr:col>36</xdr:col>
      <xdr:colOff>9525</xdr:colOff>
      <xdr:row>2</xdr:row>
      <xdr:rowOff>28575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B5AB5395-668B-4B60-B462-B838C10AC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668625" y="0"/>
          <a:ext cx="9239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54</xdr:col>
      <xdr:colOff>390525</xdr:colOff>
      <xdr:row>0</xdr:row>
      <xdr:rowOff>0</xdr:rowOff>
    </xdr:from>
    <xdr:to>
      <xdr:col>56</xdr:col>
      <xdr:colOff>428625</xdr:colOff>
      <xdr:row>2</xdr:row>
      <xdr:rowOff>28575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id="{CBCDC7EC-C1CA-4D68-B5C6-600449203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93525" y="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17</xdr:row>
      <xdr:rowOff>0</xdr:rowOff>
    </xdr:from>
    <xdr:to>
      <xdr:col>36</xdr:col>
      <xdr:colOff>47625</xdr:colOff>
      <xdr:row>32</xdr:row>
      <xdr:rowOff>38100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B75D168-0477-496A-BBB5-E82EFBD25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9525</xdr:colOff>
      <xdr:row>19</xdr:row>
      <xdr:rowOff>152400</xdr:rowOff>
    </xdr:from>
    <xdr:to>
      <xdr:col>56</xdr:col>
      <xdr:colOff>352425</xdr:colOff>
      <xdr:row>32</xdr:row>
      <xdr:rowOff>9525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BBC13314-24F2-4085-BA7D-6E4763928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447675</xdr:colOff>
      <xdr:row>0</xdr:row>
      <xdr:rowOff>0</xdr:rowOff>
    </xdr:from>
    <xdr:to>
      <xdr:col>15</xdr:col>
      <xdr:colOff>428625</xdr:colOff>
      <xdr:row>2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09E016B-BC94-4993-BE7B-31764CB73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15225" y="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342900</xdr:colOff>
      <xdr:row>0</xdr:row>
      <xdr:rowOff>0</xdr:rowOff>
    </xdr:from>
    <xdr:to>
      <xdr:col>36</xdr:col>
      <xdr:colOff>9525</xdr:colOff>
      <xdr:row>2</xdr:row>
      <xdr:rowOff>28575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E4F46FEE-927F-4DFD-BEE2-8BF105A46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668625" y="0"/>
          <a:ext cx="9239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54</xdr:col>
      <xdr:colOff>390525</xdr:colOff>
      <xdr:row>0</xdr:row>
      <xdr:rowOff>0</xdr:rowOff>
    </xdr:from>
    <xdr:to>
      <xdr:col>56</xdr:col>
      <xdr:colOff>428625</xdr:colOff>
      <xdr:row>2</xdr:row>
      <xdr:rowOff>28575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id="{C9AE407A-4881-4603-84D1-D3435FF06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93525" y="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SHEARER@GREENTOKAI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SHEARER@GREENTOKAI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SHEARER@GREENTOKAI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SHEARER@GREENTOK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2"/>
  <sheetViews>
    <sheetView showWhiteSpace="0" zoomScale="75" zoomScaleNormal="75" workbookViewId="0">
      <selection activeCell="A18" sqref="A18"/>
    </sheetView>
  </sheetViews>
  <sheetFormatPr defaultRowHeight="15" x14ac:dyDescent="0.25"/>
  <cols>
    <col min="1" max="1" width="9.42578125" customWidth="1"/>
    <col min="2" max="2" width="9.5703125" customWidth="1"/>
    <col min="3" max="10" width="7.42578125" customWidth="1"/>
    <col min="11" max="11" width="8.85546875" customWidth="1"/>
    <col min="12" max="12" width="9.85546875" customWidth="1"/>
    <col min="13" max="13" width="8.85546875" customWidth="1"/>
    <col min="14" max="14" width="7.5703125" customWidth="1"/>
    <col min="15" max="15" width="6.42578125" customWidth="1"/>
    <col min="16" max="16" width="6.7109375" customWidth="1"/>
    <col min="17" max="17" width="2.140625" customWidth="1"/>
    <col min="18" max="18" width="6.7109375" customWidth="1"/>
    <col min="19" max="36" width="6.28515625" customWidth="1"/>
    <col min="37" max="38" width="2.140625" customWidth="1"/>
    <col min="39" max="39" width="8.42578125" customWidth="1"/>
    <col min="40" max="57" width="6.5703125" customWidth="1"/>
  </cols>
  <sheetData>
    <row r="1" spans="1:57" s="35" customFormat="1" ht="15.75" x14ac:dyDescent="0.25">
      <c r="A1" s="34" t="s">
        <v>14</v>
      </c>
      <c r="R1" s="34" t="s">
        <v>19</v>
      </c>
      <c r="S1" s="34"/>
      <c r="T1" s="34"/>
      <c r="U1" s="34"/>
      <c r="V1" s="34"/>
      <c r="AM1" s="34" t="s">
        <v>15</v>
      </c>
      <c r="AN1" s="34"/>
      <c r="AO1" s="34"/>
      <c r="AP1" s="34"/>
      <c r="AQ1" s="34"/>
    </row>
    <row r="2" spans="1:57" ht="12.9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2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2"/>
      <c r="BA2" s="2"/>
      <c r="BB2" s="2"/>
      <c r="BC2" s="2"/>
    </row>
    <row r="3" spans="1:57" ht="8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7" x14ac:dyDescent="0.25">
      <c r="A4" s="42" t="s">
        <v>10</v>
      </c>
      <c r="B4" s="69" t="s">
        <v>36</v>
      </c>
      <c r="C4" s="69"/>
      <c r="D4" s="69"/>
      <c r="E4" s="70"/>
      <c r="F4" s="74" t="s">
        <v>26</v>
      </c>
      <c r="G4" s="76"/>
      <c r="H4" s="93" t="s">
        <v>39</v>
      </c>
      <c r="I4" s="93"/>
      <c r="J4" s="94"/>
      <c r="K4" s="21"/>
      <c r="L4" s="18" t="s">
        <v>30</v>
      </c>
      <c r="M4" s="92" t="s">
        <v>42</v>
      </c>
      <c r="N4" s="93"/>
      <c r="O4" s="93"/>
      <c r="P4" s="94"/>
      <c r="Q4" s="22"/>
      <c r="R4" s="74" t="s">
        <v>10</v>
      </c>
      <c r="S4" s="76"/>
      <c r="T4" s="69" t="str">
        <f>IF(B4="","",B4)</f>
        <v>GREEN TOKAI</v>
      </c>
      <c r="U4" s="69"/>
      <c r="V4" s="69"/>
      <c r="W4" s="70"/>
      <c r="X4" s="74" t="s">
        <v>26</v>
      </c>
      <c r="Y4" s="76"/>
      <c r="Z4" s="43" t="str">
        <f>IF(H4="","",H4)</f>
        <v>19-1087</v>
      </c>
      <c r="AA4" s="43"/>
      <c r="AB4" s="43"/>
      <c r="AC4" s="44"/>
      <c r="AD4" s="21"/>
      <c r="AE4" s="77" t="s">
        <v>30</v>
      </c>
      <c r="AF4" s="78"/>
      <c r="AG4" s="69" t="str">
        <f>IF(M4="","",M4)</f>
        <v>DATE CODE EARLIER THAN 9/05</v>
      </c>
      <c r="AH4" s="69"/>
      <c r="AI4" s="69"/>
      <c r="AJ4" s="70"/>
      <c r="AK4" s="23"/>
      <c r="AL4" s="23"/>
      <c r="AM4" s="74" t="s">
        <v>10</v>
      </c>
      <c r="AN4" s="76"/>
      <c r="AO4" s="69" t="str">
        <f>IF(T4="","",T4)</f>
        <v>GREEN TOKAI</v>
      </c>
      <c r="AP4" s="69"/>
      <c r="AQ4" s="69"/>
      <c r="AR4" s="70"/>
      <c r="AS4" s="74" t="s">
        <v>26</v>
      </c>
      <c r="AT4" s="76"/>
      <c r="AU4" s="68" t="str">
        <f>IF(Z4="","",Z4)</f>
        <v>19-1087</v>
      </c>
      <c r="AV4" s="69"/>
      <c r="AW4" s="69"/>
      <c r="AX4" s="70"/>
      <c r="AY4" s="40"/>
      <c r="AZ4" s="74" t="s">
        <v>30</v>
      </c>
      <c r="BA4" s="75"/>
      <c r="BB4" s="69" t="str">
        <f>IF(M4="","",M4)</f>
        <v>DATE CODE EARLIER THAN 9/05</v>
      </c>
      <c r="BC4" s="69"/>
      <c r="BD4" s="69"/>
      <c r="BE4" s="70"/>
    </row>
    <row r="5" spans="1:57" x14ac:dyDescent="0.25">
      <c r="A5" s="41" t="s">
        <v>11</v>
      </c>
      <c r="B5" s="69" t="s">
        <v>37</v>
      </c>
      <c r="C5" s="69"/>
      <c r="D5" s="69"/>
      <c r="E5" s="70"/>
      <c r="F5" s="74" t="s">
        <v>13</v>
      </c>
      <c r="G5" s="76"/>
      <c r="H5" s="69" t="s">
        <v>40</v>
      </c>
      <c r="I5" s="69"/>
      <c r="J5" s="70"/>
      <c r="K5" s="21"/>
      <c r="L5" s="18" t="s">
        <v>31</v>
      </c>
      <c r="M5" s="79"/>
      <c r="N5" s="69"/>
      <c r="O5" s="69"/>
      <c r="P5" s="70"/>
      <c r="Q5" s="23"/>
      <c r="R5" s="74" t="s">
        <v>11</v>
      </c>
      <c r="S5" s="76"/>
      <c r="T5" s="69" t="str">
        <f>IF(B5="","",B5)</f>
        <v>BROOKE SHEARER</v>
      </c>
      <c r="U5" s="69"/>
      <c r="V5" s="69"/>
      <c r="W5" s="70"/>
      <c r="X5" s="74" t="s">
        <v>13</v>
      </c>
      <c r="Y5" s="76"/>
      <c r="Z5" s="43" t="str">
        <f>IF(H5="","",H5)</f>
        <v>TRIM</v>
      </c>
      <c r="AA5" s="43"/>
      <c r="AB5" s="43"/>
      <c r="AC5" s="44"/>
      <c r="AD5" s="21"/>
      <c r="AE5" s="77" t="s">
        <v>31</v>
      </c>
      <c r="AF5" s="78"/>
      <c r="AG5" s="69" t="str">
        <f t="shared" ref="AG5:AG11" si="0">IF(M5="","",M5)</f>
        <v/>
      </c>
      <c r="AH5" s="69"/>
      <c r="AI5" s="69"/>
      <c r="AJ5" s="70"/>
      <c r="AK5" s="23"/>
      <c r="AL5" s="23"/>
      <c r="AM5" s="74" t="s">
        <v>11</v>
      </c>
      <c r="AN5" s="76"/>
      <c r="AO5" s="69" t="str">
        <f>IF(T5="","",T5)</f>
        <v>BROOKE SHEARER</v>
      </c>
      <c r="AP5" s="69"/>
      <c r="AQ5" s="69"/>
      <c r="AR5" s="70"/>
      <c r="AS5" s="74" t="s">
        <v>13</v>
      </c>
      <c r="AT5" s="76"/>
      <c r="AU5" s="68" t="str">
        <f>IF(Z5="","",Z5)</f>
        <v>TRIM</v>
      </c>
      <c r="AV5" s="69"/>
      <c r="AW5" s="69"/>
      <c r="AX5" s="70"/>
      <c r="AY5" s="40"/>
      <c r="AZ5" s="74" t="s">
        <v>31</v>
      </c>
      <c r="BA5" s="75"/>
      <c r="BB5" s="69" t="str">
        <f t="shared" ref="BB5:BB11" si="1">IF(M5="","",M5)</f>
        <v/>
      </c>
      <c r="BC5" s="69"/>
      <c r="BD5" s="69"/>
      <c r="BE5" s="70"/>
    </row>
    <row r="6" spans="1:57" x14ac:dyDescent="0.25">
      <c r="A6" s="41" t="s">
        <v>12</v>
      </c>
      <c r="B6" s="69" t="s">
        <v>38</v>
      </c>
      <c r="C6" s="69"/>
      <c r="D6" s="69"/>
      <c r="E6" s="70"/>
      <c r="F6" s="74" t="s">
        <v>27</v>
      </c>
      <c r="G6" s="76"/>
      <c r="H6" s="93" t="s">
        <v>41</v>
      </c>
      <c r="I6" s="93"/>
      <c r="J6" s="94"/>
      <c r="K6" s="21"/>
      <c r="L6" s="18" t="s">
        <v>3</v>
      </c>
      <c r="M6" s="92"/>
      <c r="N6" s="93"/>
      <c r="O6" s="93"/>
      <c r="P6" s="94"/>
      <c r="Q6" s="22"/>
      <c r="R6" s="74" t="s">
        <v>12</v>
      </c>
      <c r="S6" s="76"/>
      <c r="T6" s="69" t="str">
        <f>IF(B6="","",B6)</f>
        <v>REQUIRED</v>
      </c>
      <c r="U6" s="69"/>
      <c r="V6" s="69"/>
      <c r="W6" s="70"/>
      <c r="X6" s="74" t="s">
        <v>27</v>
      </c>
      <c r="Y6" s="76"/>
      <c r="Z6" s="43" t="str">
        <f>IF(H6="","",H6)</f>
        <v>72410-TXM</v>
      </c>
      <c r="AA6" s="43"/>
      <c r="AB6" s="43"/>
      <c r="AC6" s="44"/>
      <c r="AD6" s="21"/>
      <c r="AE6" s="77" t="s">
        <v>3</v>
      </c>
      <c r="AF6" s="78"/>
      <c r="AG6" s="69" t="str">
        <f t="shared" si="0"/>
        <v/>
      </c>
      <c r="AH6" s="69"/>
      <c r="AI6" s="69"/>
      <c r="AJ6" s="70"/>
      <c r="AK6" s="23"/>
      <c r="AL6" s="23"/>
      <c r="AM6" s="74" t="s">
        <v>12</v>
      </c>
      <c r="AN6" s="76"/>
      <c r="AO6" s="69" t="str">
        <f>IF(T6="","",T6)</f>
        <v>REQUIRED</v>
      </c>
      <c r="AP6" s="69"/>
      <c r="AQ6" s="69"/>
      <c r="AR6" s="70"/>
      <c r="AS6" s="74" t="s">
        <v>27</v>
      </c>
      <c r="AT6" s="76"/>
      <c r="AU6" s="68" t="str">
        <f>IF(Z6="","",Z6)</f>
        <v>72410-TXM</v>
      </c>
      <c r="AV6" s="69"/>
      <c r="AW6" s="69"/>
      <c r="AX6" s="70"/>
      <c r="AY6" s="40"/>
      <c r="AZ6" s="74" t="s">
        <v>3</v>
      </c>
      <c r="BA6" s="75"/>
      <c r="BB6" s="69" t="str">
        <f t="shared" si="1"/>
        <v/>
      </c>
      <c r="BC6" s="69"/>
      <c r="BD6" s="69"/>
      <c r="BE6" s="70"/>
    </row>
    <row r="7" spans="1:57" x14ac:dyDescent="0.25">
      <c r="A7" s="8"/>
      <c r="B7" s="23"/>
      <c r="C7" s="23"/>
      <c r="D7" s="21"/>
      <c r="E7" s="22"/>
      <c r="F7" s="22"/>
      <c r="G7" s="22"/>
      <c r="H7" s="22"/>
      <c r="I7" s="22"/>
      <c r="J7" s="22"/>
      <c r="K7" s="21"/>
      <c r="L7" s="18" t="s">
        <v>4</v>
      </c>
      <c r="M7" s="92"/>
      <c r="N7" s="93"/>
      <c r="O7" s="93"/>
      <c r="P7" s="94"/>
      <c r="Q7" s="22"/>
      <c r="R7" s="36"/>
      <c r="S7" s="36"/>
      <c r="T7" s="23"/>
      <c r="U7" s="23"/>
      <c r="V7" s="23"/>
      <c r="W7" s="23"/>
      <c r="X7" s="3"/>
      <c r="Y7" s="3"/>
      <c r="Z7" s="3"/>
      <c r="AA7" s="3"/>
      <c r="AB7" s="3"/>
      <c r="AC7" s="3"/>
      <c r="AD7" s="21"/>
      <c r="AE7" s="77" t="s">
        <v>4</v>
      </c>
      <c r="AF7" s="78"/>
      <c r="AG7" s="69" t="str">
        <f t="shared" si="0"/>
        <v/>
      </c>
      <c r="AH7" s="69"/>
      <c r="AI7" s="69"/>
      <c r="AJ7" s="70"/>
      <c r="AK7" s="23"/>
      <c r="AL7" s="23"/>
      <c r="AM7" s="36"/>
      <c r="AN7" s="36"/>
      <c r="AO7" s="23"/>
      <c r="AP7" s="23"/>
      <c r="AQ7" s="23"/>
      <c r="AR7" s="23"/>
      <c r="AS7" s="3"/>
      <c r="AT7" s="3"/>
      <c r="AU7" s="3"/>
      <c r="AV7" s="3"/>
      <c r="AW7" s="3"/>
      <c r="AX7" s="21"/>
      <c r="AY7" s="36"/>
      <c r="AZ7" s="74" t="s">
        <v>4</v>
      </c>
      <c r="BA7" s="75"/>
      <c r="BB7" s="69" t="str">
        <f t="shared" si="1"/>
        <v/>
      </c>
      <c r="BC7" s="69"/>
      <c r="BD7" s="69"/>
      <c r="BE7" s="70"/>
    </row>
    <row r="8" spans="1:57" x14ac:dyDescent="0.25">
      <c r="A8" s="8"/>
      <c r="B8" s="23"/>
      <c r="C8" s="23"/>
      <c r="D8" s="21"/>
      <c r="E8" s="22"/>
      <c r="F8" s="22"/>
      <c r="G8" s="22"/>
      <c r="H8" s="22"/>
      <c r="I8" s="22"/>
      <c r="J8" s="22"/>
      <c r="K8" s="21"/>
      <c r="L8" s="18" t="s">
        <v>5</v>
      </c>
      <c r="M8" s="92"/>
      <c r="N8" s="93"/>
      <c r="O8" s="93"/>
      <c r="P8" s="94"/>
      <c r="Q8" s="22"/>
      <c r="R8" s="36"/>
      <c r="S8" s="36"/>
      <c r="T8" s="23"/>
      <c r="U8" s="23"/>
      <c r="V8" s="23"/>
      <c r="W8" s="23"/>
      <c r="X8" s="3"/>
      <c r="Y8" s="3"/>
      <c r="Z8" s="3"/>
      <c r="AA8" s="3"/>
      <c r="AB8" s="3"/>
      <c r="AC8" s="3"/>
      <c r="AD8" s="21"/>
      <c r="AE8" s="77" t="s">
        <v>5</v>
      </c>
      <c r="AF8" s="78"/>
      <c r="AG8" s="79" t="str">
        <f>IF(M8="","",M8)</f>
        <v/>
      </c>
      <c r="AH8" s="69"/>
      <c r="AI8" s="69"/>
      <c r="AJ8" s="70"/>
      <c r="AK8" s="23"/>
      <c r="AL8" s="23"/>
      <c r="AM8" s="36"/>
      <c r="AN8" s="36"/>
      <c r="AO8" s="23"/>
      <c r="AP8" s="23"/>
      <c r="AQ8" s="23"/>
      <c r="AR8" s="23"/>
      <c r="AS8" s="3"/>
      <c r="AT8" s="3"/>
      <c r="AU8" s="3"/>
      <c r="AV8" s="3"/>
      <c r="AW8" s="3"/>
      <c r="AX8" s="21"/>
      <c r="AY8" s="36"/>
      <c r="AZ8" s="74" t="s">
        <v>5</v>
      </c>
      <c r="BA8" s="75"/>
      <c r="BB8" s="68" t="str">
        <f>IF(M8="","",M8)</f>
        <v/>
      </c>
      <c r="BC8" s="69"/>
      <c r="BD8" s="69"/>
      <c r="BE8" s="70"/>
    </row>
    <row r="9" spans="1:57" x14ac:dyDescent="0.25">
      <c r="A9" s="8"/>
      <c r="B9" s="23"/>
      <c r="C9" s="23"/>
      <c r="D9" s="21"/>
      <c r="E9" s="22"/>
      <c r="F9" s="22"/>
      <c r="G9" s="22"/>
      <c r="H9" s="22"/>
      <c r="I9" s="22"/>
      <c r="J9" s="22"/>
      <c r="K9" s="21"/>
      <c r="L9" s="18" t="s">
        <v>9</v>
      </c>
      <c r="M9" s="92"/>
      <c r="N9" s="93"/>
      <c r="O9" s="93"/>
      <c r="P9" s="94"/>
      <c r="Q9" s="22"/>
      <c r="R9" s="36"/>
      <c r="S9" s="36"/>
      <c r="T9" s="23"/>
      <c r="U9" s="23"/>
      <c r="V9" s="23"/>
      <c r="W9" s="23"/>
      <c r="X9" s="3"/>
      <c r="Y9" s="3"/>
      <c r="Z9" s="3"/>
      <c r="AA9" s="3"/>
      <c r="AB9" s="3"/>
      <c r="AC9" s="3"/>
      <c r="AD9" s="21"/>
      <c r="AE9" s="77" t="s">
        <v>9</v>
      </c>
      <c r="AF9" s="78"/>
      <c r="AG9" s="79" t="str">
        <f>IF(M9="","",M9)</f>
        <v/>
      </c>
      <c r="AH9" s="69"/>
      <c r="AI9" s="69"/>
      <c r="AJ9" s="70"/>
      <c r="AK9" s="23"/>
      <c r="AL9" s="23"/>
      <c r="AM9" s="36"/>
      <c r="AN9" s="36"/>
      <c r="AO9" s="23"/>
      <c r="AP9" s="23"/>
      <c r="AQ9" s="23"/>
      <c r="AR9" s="23"/>
      <c r="AS9" s="3"/>
      <c r="AT9" s="3"/>
      <c r="AU9" s="3"/>
      <c r="AV9" s="3"/>
      <c r="AW9" s="3"/>
      <c r="AX9" s="21"/>
      <c r="AY9" s="36"/>
      <c r="AZ9" s="74" t="s">
        <v>9</v>
      </c>
      <c r="BA9" s="75"/>
      <c r="BB9" s="68" t="str">
        <f>IF(M9="","",M9)</f>
        <v/>
      </c>
      <c r="BC9" s="69"/>
      <c r="BD9" s="69"/>
      <c r="BE9" s="70"/>
    </row>
    <row r="10" spans="1:57" x14ac:dyDescent="0.25">
      <c r="A10" s="8"/>
      <c r="B10" s="23"/>
      <c r="C10" s="23"/>
      <c r="D10" s="21"/>
      <c r="E10" s="22"/>
      <c r="F10" s="22"/>
      <c r="G10" s="22"/>
      <c r="H10" s="22"/>
      <c r="I10" s="22"/>
      <c r="J10" s="22"/>
      <c r="K10" s="21"/>
      <c r="L10" s="18" t="s">
        <v>32</v>
      </c>
      <c r="M10" s="92"/>
      <c r="N10" s="93"/>
      <c r="O10" s="93"/>
      <c r="P10" s="94"/>
      <c r="Q10" s="22"/>
      <c r="R10" s="36"/>
      <c r="S10" s="36"/>
      <c r="T10" s="23"/>
      <c r="U10" s="23"/>
      <c r="V10" s="23"/>
      <c r="W10" s="23"/>
      <c r="X10" s="3"/>
      <c r="Y10" s="3"/>
      <c r="Z10" s="3"/>
      <c r="AA10" s="3"/>
      <c r="AB10" s="3"/>
      <c r="AC10" s="3"/>
      <c r="AD10" s="21"/>
      <c r="AE10" s="77" t="s">
        <v>32</v>
      </c>
      <c r="AF10" s="78"/>
      <c r="AG10" s="69" t="str">
        <f t="shared" si="0"/>
        <v/>
      </c>
      <c r="AH10" s="69"/>
      <c r="AI10" s="69"/>
      <c r="AJ10" s="70"/>
      <c r="AK10" s="23"/>
      <c r="AL10" s="23"/>
      <c r="AM10" s="36"/>
      <c r="AN10" s="36"/>
      <c r="AO10" s="23"/>
      <c r="AP10" s="23"/>
      <c r="AQ10" s="23"/>
      <c r="AR10" s="23"/>
      <c r="AS10" s="3"/>
      <c r="AT10" s="3"/>
      <c r="AU10" s="3"/>
      <c r="AV10" s="3"/>
      <c r="AW10" s="3"/>
      <c r="AX10" s="21"/>
      <c r="AY10" s="36"/>
      <c r="AZ10" s="74" t="s">
        <v>32</v>
      </c>
      <c r="BA10" s="75"/>
      <c r="BB10" s="69" t="str">
        <f t="shared" si="1"/>
        <v/>
      </c>
      <c r="BC10" s="69"/>
      <c r="BD10" s="69"/>
      <c r="BE10" s="70"/>
    </row>
    <row r="11" spans="1:57" x14ac:dyDescent="0.25">
      <c r="A11" s="8"/>
      <c r="B11" s="23"/>
      <c r="C11" s="23"/>
      <c r="D11" s="3"/>
      <c r="E11" s="3"/>
      <c r="F11" s="3"/>
      <c r="G11" s="3"/>
      <c r="H11" s="3"/>
      <c r="I11" s="3"/>
      <c r="J11" s="21"/>
      <c r="K11" s="21"/>
      <c r="L11" s="18" t="s">
        <v>33</v>
      </c>
      <c r="M11" s="92" t="s">
        <v>43</v>
      </c>
      <c r="N11" s="93"/>
      <c r="O11" s="93"/>
      <c r="P11" s="94"/>
      <c r="Q11" s="22"/>
      <c r="R11" s="36"/>
      <c r="S11" s="36"/>
      <c r="T11" s="23"/>
      <c r="U11" s="23"/>
      <c r="V11" s="23"/>
      <c r="W11" s="23"/>
      <c r="X11" s="3"/>
      <c r="Y11" s="3"/>
      <c r="Z11" s="3"/>
      <c r="AA11" s="3"/>
      <c r="AB11" s="3"/>
      <c r="AC11" s="3"/>
      <c r="AD11" s="21"/>
      <c r="AE11" s="77" t="s">
        <v>33</v>
      </c>
      <c r="AF11" s="78"/>
      <c r="AG11" s="69" t="str">
        <f t="shared" si="0"/>
        <v>OTHER</v>
      </c>
      <c r="AH11" s="69"/>
      <c r="AI11" s="69"/>
      <c r="AJ11" s="70"/>
      <c r="AK11" s="23"/>
      <c r="AL11" s="23"/>
      <c r="AM11" s="36"/>
      <c r="AN11" s="36"/>
      <c r="AO11" s="23"/>
      <c r="AP11" s="23"/>
      <c r="AQ11" s="23"/>
      <c r="AR11" s="23"/>
      <c r="AS11" s="3"/>
      <c r="AT11" s="3"/>
      <c r="AU11" s="3"/>
      <c r="AV11" s="3"/>
      <c r="AW11" s="3"/>
      <c r="AX11" s="21"/>
      <c r="AY11" s="36"/>
      <c r="AZ11" s="74" t="s">
        <v>33</v>
      </c>
      <c r="BA11" s="75"/>
      <c r="BB11" s="69" t="str">
        <f t="shared" si="1"/>
        <v>OTHER</v>
      </c>
      <c r="BC11" s="69"/>
      <c r="BD11" s="69"/>
      <c r="BE11" s="70"/>
    </row>
    <row r="12" spans="1:57" ht="5.0999999999999996" customHeight="1" x14ac:dyDescent="0.25">
      <c r="A12" s="8"/>
      <c r="B12" s="23"/>
      <c r="C12" s="23"/>
      <c r="D12" s="3"/>
      <c r="E12" s="3"/>
      <c r="F12" s="3"/>
      <c r="G12" s="3"/>
      <c r="H12" s="3"/>
      <c r="I12" s="3"/>
      <c r="J12" s="21"/>
      <c r="K12" s="21"/>
      <c r="L12" s="37"/>
      <c r="M12" s="38"/>
      <c r="N12" s="38"/>
      <c r="O12" s="38"/>
      <c r="P12" s="39"/>
      <c r="Q12" s="22"/>
      <c r="R12" s="36"/>
      <c r="S12" s="36"/>
      <c r="T12" s="23"/>
      <c r="U12" s="23"/>
      <c r="V12" s="23"/>
      <c r="W12" s="23"/>
      <c r="X12" s="3"/>
      <c r="Y12" s="3"/>
      <c r="Z12" s="3"/>
      <c r="AA12" s="3"/>
      <c r="AB12" s="3"/>
      <c r="AC12" s="3"/>
      <c r="AD12" s="21"/>
      <c r="AE12" s="36"/>
      <c r="AF12" s="36"/>
      <c r="AG12" s="23"/>
      <c r="AH12" s="23"/>
      <c r="AI12" s="23"/>
      <c r="AJ12" s="23"/>
      <c r="AK12" s="23"/>
      <c r="AL12" s="23"/>
      <c r="AM12" s="36"/>
      <c r="AN12" s="36"/>
      <c r="AO12" s="23"/>
      <c r="AP12" s="23"/>
      <c r="AQ12" s="23"/>
      <c r="AR12" s="23"/>
      <c r="AS12" s="3"/>
      <c r="AT12" s="3"/>
      <c r="AU12" s="3"/>
      <c r="AV12" s="3"/>
      <c r="AW12" s="3"/>
      <c r="AX12" s="21"/>
      <c r="AY12" s="36"/>
      <c r="AZ12" s="36"/>
      <c r="BA12" s="23"/>
      <c r="BB12" s="23"/>
      <c r="BC12" s="23"/>
      <c r="BD12" s="23"/>
    </row>
    <row r="13" spans="1:57" ht="12.75" customHeight="1" x14ac:dyDescent="0.25">
      <c r="A13" s="105" t="s">
        <v>0</v>
      </c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6"/>
      <c r="P13" s="108"/>
      <c r="Q13" s="24"/>
      <c r="R13" s="95" t="s">
        <v>0</v>
      </c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7"/>
      <c r="AK13" s="24"/>
      <c r="AL13" s="24"/>
      <c r="AM13" s="72" t="s">
        <v>0</v>
      </c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</row>
    <row r="14" spans="1:57" ht="25.5" customHeight="1" x14ac:dyDescent="0.25">
      <c r="A14" s="50" t="s">
        <v>1</v>
      </c>
      <c r="B14" s="56" t="s">
        <v>2</v>
      </c>
      <c r="C14" s="52" t="str">
        <f>IF(M4="","",L4)</f>
        <v>Criteria 1</v>
      </c>
      <c r="D14" s="32" t="str">
        <f>IF(M5="","",L5)</f>
        <v/>
      </c>
      <c r="E14" s="32" t="str">
        <f>IF(M6="","",L6)</f>
        <v/>
      </c>
      <c r="F14" s="32" t="str">
        <f>IF(M7="","",L7)</f>
        <v/>
      </c>
      <c r="G14" s="32" t="str">
        <f>IF(M8="","",L8)</f>
        <v/>
      </c>
      <c r="H14" s="32" t="str">
        <f>IF(M9="","",L9)</f>
        <v/>
      </c>
      <c r="I14" s="32" t="str">
        <f>IF(M10="","",L10)</f>
        <v/>
      </c>
      <c r="J14" s="32" t="str">
        <f>IF(M11="","",L11)</f>
        <v>Criteria 8</v>
      </c>
      <c r="K14" s="28" t="s">
        <v>8</v>
      </c>
      <c r="L14" s="5" t="s">
        <v>7</v>
      </c>
      <c r="M14" s="5" t="s">
        <v>6</v>
      </c>
      <c r="N14" s="29" t="s">
        <v>25</v>
      </c>
      <c r="O14" s="114" t="s">
        <v>28</v>
      </c>
      <c r="P14" s="115"/>
      <c r="Q14" s="25"/>
      <c r="R14" s="98" t="s">
        <v>18</v>
      </c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26"/>
      <c r="AL14" s="26"/>
      <c r="AM14" s="71" t="s">
        <v>24</v>
      </c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</row>
    <row r="15" spans="1:57" ht="21" customHeight="1" x14ac:dyDescent="0.25">
      <c r="A15" s="51">
        <v>43521</v>
      </c>
      <c r="B15" s="57">
        <v>3000</v>
      </c>
      <c r="C15" s="53">
        <v>391</v>
      </c>
      <c r="D15" s="11"/>
      <c r="E15" s="11"/>
      <c r="F15" s="11"/>
      <c r="G15" s="11"/>
      <c r="H15" s="10"/>
      <c r="I15" s="10"/>
      <c r="J15" s="12">
        <v>0</v>
      </c>
      <c r="K15" s="33">
        <f t="shared" ref="K15:K28" si="2">IF(C15="","",SUM(C15:J15))</f>
        <v>391</v>
      </c>
      <c r="L15" s="11">
        <v>0</v>
      </c>
      <c r="M15" s="6">
        <f t="shared" ref="M15:M28" si="3">IF(B15="","",B15-K15+L15)</f>
        <v>2609</v>
      </c>
      <c r="N15" s="66">
        <f t="shared" ref="N15:N33" si="4">IF(K15="","",K15/B15)</f>
        <v>0.13033333333333333</v>
      </c>
      <c r="O15" s="99"/>
      <c r="P15" s="100"/>
      <c r="Q15" s="4"/>
      <c r="R15" s="18" t="s">
        <v>16</v>
      </c>
      <c r="S15" s="20" t="s">
        <v>20</v>
      </c>
      <c r="T15" s="20" t="s">
        <v>21</v>
      </c>
      <c r="U15" s="20" t="s">
        <v>22</v>
      </c>
      <c r="V15" s="20" t="s">
        <v>23</v>
      </c>
      <c r="W15" s="20">
        <f>IF(A15="","",A15)</f>
        <v>43521</v>
      </c>
      <c r="X15" s="20">
        <f>IF(A16="","",A16)</f>
        <v>43565</v>
      </c>
      <c r="Y15" s="20">
        <f>IF(A17="","",A17)</f>
        <v>43599</v>
      </c>
      <c r="Z15" s="20" t="str">
        <f>IF(A18="","",A18)</f>
        <v/>
      </c>
      <c r="AA15" s="20" t="str">
        <f>IF(A19="","",A19)</f>
        <v/>
      </c>
      <c r="AB15" s="20" t="str">
        <f>IF(A20="","",A20)</f>
        <v/>
      </c>
      <c r="AC15" s="20" t="str">
        <f>IF(A21="","",A21)</f>
        <v/>
      </c>
      <c r="AD15" s="20" t="str">
        <f>IF(A22="","",A22)</f>
        <v/>
      </c>
      <c r="AE15" s="20" t="str">
        <f>IF(A23="","",A23)</f>
        <v/>
      </c>
      <c r="AF15" s="20" t="str">
        <f>IF(A24="","",A24)</f>
        <v/>
      </c>
      <c r="AG15" s="20" t="str">
        <f>IF(A25="","",A25)</f>
        <v/>
      </c>
      <c r="AH15" s="20" t="str">
        <f>IF(A26="","",A26)</f>
        <v/>
      </c>
      <c r="AI15" s="20" t="str">
        <f>IF(A27="","",A27)</f>
        <v/>
      </c>
      <c r="AJ15" s="30" t="str">
        <f>IF(A28="","",A28)</f>
        <v/>
      </c>
      <c r="AK15" s="27"/>
      <c r="AL15" s="27"/>
      <c r="AM15" s="8"/>
      <c r="AN15" s="111" t="str">
        <f>IF(C14="","",C14)</f>
        <v>Criteria 1</v>
      </c>
      <c r="AO15" s="112"/>
      <c r="AP15" s="112" t="str">
        <f>IF(D14="","",D14)</f>
        <v/>
      </c>
      <c r="AQ15" s="112"/>
      <c r="AR15" s="112" t="str">
        <f>IF(E14="","",E14)</f>
        <v/>
      </c>
      <c r="AS15" s="112"/>
      <c r="AT15" s="112" t="str">
        <f>IF(F14="","",F14)</f>
        <v/>
      </c>
      <c r="AU15" s="112"/>
      <c r="AV15" s="112" t="str">
        <f>IF(G14="","",G14)</f>
        <v/>
      </c>
      <c r="AW15" s="112"/>
      <c r="AX15" s="112" t="str">
        <f>IF(H14="","",H14)</f>
        <v/>
      </c>
      <c r="AY15" s="112"/>
      <c r="AZ15" s="112" t="str">
        <f>IF(I14="","",I14)</f>
        <v/>
      </c>
      <c r="BA15" s="112"/>
      <c r="BB15" s="112" t="str">
        <f>IF(J14="","",J14)</f>
        <v>Criteria 8</v>
      </c>
      <c r="BC15" s="113"/>
    </row>
    <row r="16" spans="1:57" ht="21" customHeight="1" x14ac:dyDescent="0.25">
      <c r="A16" s="51">
        <v>43565</v>
      </c>
      <c r="B16" s="57">
        <v>3750</v>
      </c>
      <c r="C16" s="54">
        <v>0</v>
      </c>
      <c r="D16" s="13"/>
      <c r="E16" s="13"/>
      <c r="F16" s="13"/>
      <c r="G16" s="13"/>
      <c r="H16" s="45"/>
      <c r="I16" s="45"/>
      <c r="J16" s="14">
        <v>5</v>
      </c>
      <c r="K16" s="33">
        <f t="shared" si="2"/>
        <v>5</v>
      </c>
      <c r="L16" s="13">
        <v>0</v>
      </c>
      <c r="M16" s="6">
        <f t="shared" si="3"/>
        <v>3745</v>
      </c>
      <c r="N16" s="66">
        <f t="shared" si="4"/>
        <v>1.3333333333333333E-3</v>
      </c>
      <c r="O16" s="80" t="s">
        <v>53</v>
      </c>
      <c r="P16" s="81"/>
      <c r="Q16" s="4"/>
      <c r="R16" s="18" t="s">
        <v>17</v>
      </c>
      <c r="S16" s="19" t="str">
        <f>IF(B30="","",K30/B30*100)</f>
        <v/>
      </c>
      <c r="T16" s="19" t="str">
        <f>IF(B31="","",K31/B31*100)</f>
        <v/>
      </c>
      <c r="U16" s="19" t="str">
        <f>IF(B32="","",K32/B32*100)</f>
        <v/>
      </c>
      <c r="V16" s="19">
        <f>IF(B29="","",K29/B29*100)</f>
        <v>4.2268041237113403</v>
      </c>
      <c r="W16" s="19">
        <f>IF(B15="","",K15/B15*100)</f>
        <v>13.033333333333333</v>
      </c>
      <c r="X16" s="19">
        <f>IF(B16="","",K16/B16*100)</f>
        <v>0.13333333333333333</v>
      </c>
      <c r="Y16" s="19">
        <f>IF(B17="","",K17/B17*100)</f>
        <v>0.47457627118644063</v>
      </c>
      <c r="Z16" s="19" t="str">
        <f>IF(B18="","",K18/B18*100)</f>
        <v/>
      </c>
      <c r="AA16" s="19" t="str">
        <f>IF(B19="","",K19/B19*100)</f>
        <v/>
      </c>
      <c r="AB16" s="19" t="str">
        <f>IF(B20="","",K20/B20*100)</f>
        <v/>
      </c>
      <c r="AC16" s="19" t="str">
        <f>IF(B21="","",K21/B21*100)</f>
        <v/>
      </c>
      <c r="AD16" s="19" t="str">
        <f>IF(B22="","",K22/B22*100)</f>
        <v/>
      </c>
      <c r="AE16" s="19" t="str">
        <f>IF(B23="","",K23/B23*100)</f>
        <v/>
      </c>
      <c r="AF16" s="19" t="str">
        <f>IF(B24="","",K24/B24*100)</f>
        <v/>
      </c>
      <c r="AG16" s="19" t="str">
        <f>IF(B25="","",K25/B25*100)</f>
        <v/>
      </c>
      <c r="AH16" s="19" t="str">
        <f>IF(B26="","",K26/B26*100)</f>
        <v/>
      </c>
      <c r="AI16" s="19" t="str">
        <f>IF(B27="","",K27/B27*100)</f>
        <v/>
      </c>
      <c r="AJ16" s="31" t="str">
        <f>IF(B28="","",K28/B28*100)</f>
        <v/>
      </c>
      <c r="AK16" s="17"/>
      <c r="AL16" s="17"/>
      <c r="AM16" s="61" t="str">
        <f>IF(A29="","",A29)</f>
        <v>Current</v>
      </c>
      <c r="AN16" s="109">
        <f>IF(C29="","",C29/B29)</f>
        <v>4.0309278350515461E-2</v>
      </c>
      <c r="AO16" s="109"/>
      <c r="AP16" s="109" t="str">
        <f>IF(D29="","",D29/B29)</f>
        <v/>
      </c>
      <c r="AQ16" s="109"/>
      <c r="AR16" s="109" t="str">
        <f>IF(E29="","",E29/B29)</f>
        <v/>
      </c>
      <c r="AS16" s="109"/>
      <c r="AT16" s="109" t="str">
        <f>IF(F29="","",F29/B29)</f>
        <v/>
      </c>
      <c r="AU16" s="109"/>
      <c r="AV16" s="109" t="str">
        <f>IF(G29="","",G29/B29)</f>
        <v/>
      </c>
      <c r="AW16" s="109"/>
      <c r="AX16" s="109" t="str">
        <f>IF(H29="","",H29/B29)</f>
        <v/>
      </c>
      <c r="AY16" s="109"/>
      <c r="AZ16" s="109" t="str">
        <f>IF(I29="","",I29/B29)</f>
        <v/>
      </c>
      <c r="BA16" s="109"/>
      <c r="BB16" s="109">
        <f>IF(J29="","",J29/B29)</f>
        <v>1.958762886597938E-3</v>
      </c>
      <c r="BC16" s="110"/>
    </row>
    <row r="17" spans="1:56" ht="21" customHeight="1" x14ac:dyDescent="0.25">
      <c r="A17" s="51">
        <v>43599</v>
      </c>
      <c r="B17" s="57">
        <v>2950</v>
      </c>
      <c r="C17" s="54">
        <v>0</v>
      </c>
      <c r="D17" s="13"/>
      <c r="E17" s="13"/>
      <c r="F17" s="13"/>
      <c r="G17" s="13"/>
      <c r="H17" s="45"/>
      <c r="I17" s="45"/>
      <c r="J17" s="14">
        <v>14</v>
      </c>
      <c r="K17" s="33">
        <f t="shared" si="2"/>
        <v>14</v>
      </c>
      <c r="L17" s="13">
        <v>0</v>
      </c>
      <c r="M17" s="6">
        <f t="shared" si="3"/>
        <v>2936</v>
      </c>
      <c r="N17" s="66">
        <f t="shared" si="4"/>
        <v>4.7457627118644066E-3</v>
      </c>
      <c r="O17" s="80" t="s">
        <v>56</v>
      </c>
      <c r="P17" s="81"/>
      <c r="Q17" s="4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59" t="str">
        <f>IF(A30="","",A30)</f>
        <v>Period 1</v>
      </c>
      <c r="AN17" s="116" t="str">
        <f>IF(C30="","",C30/B30)</f>
        <v/>
      </c>
      <c r="AO17" s="116"/>
      <c r="AP17" s="116" t="str">
        <f>IF(D30="","",D30/B30)</f>
        <v/>
      </c>
      <c r="AQ17" s="116"/>
      <c r="AR17" s="116" t="str">
        <f>IF(E30="","",E30/B30)</f>
        <v/>
      </c>
      <c r="AS17" s="116"/>
      <c r="AT17" s="116" t="str">
        <f>IF(F30="","",F30/B30)</f>
        <v/>
      </c>
      <c r="AU17" s="116"/>
      <c r="AV17" s="116" t="str">
        <f>IF(G30="","",G30/B30)</f>
        <v/>
      </c>
      <c r="AW17" s="116"/>
      <c r="AX17" s="116" t="str">
        <f>IF(H30="","",H30/B30)</f>
        <v/>
      </c>
      <c r="AY17" s="116"/>
      <c r="AZ17" s="116" t="str">
        <f>IF(I30="","",I30/B30)</f>
        <v/>
      </c>
      <c r="BA17" s="116"/>
      <c r="BB17" s="116" t="str">
        <f>IF(J30="","",J30/B30)</f>
        <v/>
      </c>
      <c r="BC17" s="117"/>
      <c r="BD17" s="3"/>
    </row>
    <row r="18" spans="1:56" ht="21" customHeight="1" x14ac:dyDescent="0.25">
      <c r="A18" s="51"/>
      <c r="B18" s="57"/>
      <c r="C18" s="54"/>
      <c r="D18" s="13"/>
      <c r="E18" s="13"/>
      <c r="F18" s="13"/>
      <c r="G18" s="13"/>
      <c r="H18" s="45"/>
      <c r="I18" s="45"/>
      <c r="J18" s="14"/>
      <c r="K18" s="33" t="str">
        <f t="shared" si="2"/>
        <v/>
      </c>
      <c r="L18" s="13"/>
      <c r="M18" s="6" t="str">
        <f t="shared" si="3"/>
        <v/>
      </c>
      <c r="N18" s="66" t="str">
        <f t="shared" si="4"/>
        <v/>
      </c>
      <c r="O18" s="80"/>
      <c r="P18" s="81"/>
      <c r="Q18" s="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59" t="str">
        <f>IF(A31="","",A31)</f>
        <v>Period 2</v>
      </c>
      <c r="AN18" s="116" t="str">
        <f>IF(C31="","",C31/B31)</f>
        <v/>
      </c>
      <c r="AO18" s="116"/>
      <c r="AP18" s="116" t="str">
        <f>IF(D31="","",D31/B31)</f>
        <v/>
      </c>
      <c r="AQ18" s="116"/>
      <c r="AR18" s="116" t="str">
        <f>IF(E31="","",E31/B31)</f>
        <v/>
      </c>
      <c r="AS18" s="116"/>
      <c r="AT18" s="116" t="str">
        <f>IF(F31="","",F31/B31)</f>
        <v/>
      </c>
      <c r="AU18" s="116"/>
      <c r="AV18" s="116" t="str">
        <f>IF(G31="","",G31/B31)</f>
        <v/>
      </c>
      <c r="AW18" s="116"/>
      <c r="AX18" s="116" t="str">
        <f>IF(H31="","",H31/B31)</f>
        <v/>
      </c>
      <c r="AY18" s="116"/>
      <c r="AZ18" s="116" t="str">
        <f>IF(I31="","",I31/B31)</f>
        <v/>
      </c>
      <c r="BA18" s="116"/>
      <c r="BB18" s="116" t="str">
        <f>IF(J31="","",J31/B31)</f>
        <v/>
      </c>
      <c r="BC18" s="117"/>
      <c r="BD18" s="3"/>
    </row>
    <row r="19" spans="1:56" ht="21" customHeight="1" x14ac:dyDescent="0.25">
      <c r="A19" s="51"/>
      <c r="B19" s="57"/>
      <c r="C19" s="54"/>
      <c r="D19" s="13"/>
      <c r="E19" s="13"/>
      <c r="F19" s="13"/>
      <c r="G19" s="13"/>
      <c r="H19" s="45"/>
      <c r="I19" s="45"/>
      <c r="J19" s="14"/>
      <c r="K19" s="33" t="str">
        <f t="shared" si="2"/>
        <v/>
      </c>
      <c r="L19" s="13"/>
      <c r="M19" s="6" t="str">
        <f t="shared" si="3"/>
        <v/>
      </c>
      <c r="N19" s="66" t="str">
        <f t="shared" si="4"/>
        <v/>
      </c>
      <c r="O19" s="80"/>
      <c r="P19" s="81"/>
      <c r="Q19" s="4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60" t="str">
        <f>IF(A32="","",A32)</f>
        <v>Period 3</v>
      </c>
      <c r="AN19" s="118" t="str">
        <f>IF(C32="","",C32/B32)</f>
        <v/>
      </c>
      <c r="AO19" s="118"/>
      <c r="AP19" s="118" t="str">
        <f>IF(D32="","",D32/B32)</f>
        <v/>
      </c>
      <c r="AQ19" s="118"/>
      <c r="AR19" s="118" t="str">
        <f>IF(E32="","",E32/B32)</f>
        <v/>
      </c>
      <c r="AS19" s="118"/>
      <c r="AT19" s="118" t="str">
        <f>IF(F32="","",F32/B32)</f>
        <v/>
      </c>
      <c r="AU19" s="118"/>
      <c r="AV19" s="118" t="str">
        <f>IF(G32="","",G32/B32)</f>
        <v/>
      </c>
      <c r="AW19" s="118"/>
      <c r="AX19" s="118" t="str">
        <f>IF(H32="","",H32/B32)</f>
        <v/>
      </c>
      <c r="AY19" s="118"/>
      <c r="AZ19" s="118" t="str">
        <f>IF(I32="","",I32/B32)</f>
        <v/>
      </c>
      <c r="BA19" s="118"/>
      <c r="BB19" s="118" t="str">
        <f>IF(J32="","",J32/B32)</f>
        <v/>
      </c>
      <c r="BC19" s="119"/>
      <c r="BD19" s="3"/>
    </row>
    <row r="20" spans="1:56" ht="21" customHeight="1" x14ac:dyDescent="0.25">
      <c r="A20" s="51"/>
      <c r="B20" s="57"/>
      <c r="C20" s="54"/>
      <c r="D20" s="13"/>
      <c r="E20" s="13"/>
      <c r="F20" s="13"/>
      <c r="G20" s="13"/>
      <c r="H20" s="45"/>
      <c r="I20" s="45"/>
      <c r="J20" s="14"/>
      <c r="K20" s="33" t="str">
        <f t="shared" si="2"/>
        <v/>
      </c>
      <c r="L20" s="13"/>
      <c r="M20" s="6" t="str">
        <f t="shared" si="3"/>
        <v/>
      </c>
      <c r="N20" s="66" t="str">
        <f t="shared" si="4"/>
        <v/>
      </c>
      <c r="O20" s="80"/>
      <c r="P20" s="81"/>
      <c r="Q20" s="4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8"/>
      <c r="AN20" s="7"/>
      <c r="AO20" s="7"/>
      <c r="AP20" s="7"/>
      <c r="AQ20" s="7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ht="21" customHeight="1" x14ac:dyDescent="0.25">
      <c r="A21" s="51"/>
      <c r="B21" s="57"/>
      <c r="C21" s="54"/>
      <c r="D21" s="13"/>
      <c r="E21" s="13"/>
      <c r="F21" s="13"/>
      <c r="G21" s="13"/>
      <c r="H21" s="45"/>
      <c r="I21" s="45"/>
      <c r="J21" s="14"/>
      <c r="K21" s="33" t="str">
        <f t="shared" si="2"/>
        <v/>
      </c>
      <c r="L21" s="13"/>
      <c r="M21" s="6" t="str">
        <f t="shared" si="3"/>
        <v/>
      </c>
      <c r="N21" s="66" t="str">
        <f t="shared" si="4"/>
        <v/>
      </c>
      <c r="O21" s="80"/>
      <c r="P21" s="81"/>
      <c r="Q21" s="4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8"/>
      <c r="AN21" s="7"/>
      <c r="AO21" s="7"/>
      <c r="AP21" s="7"/>
      <c r="AQ21" s="7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ht="21" customHeight="1" x14ac:dyDescent="0.25">
      <c r="A22" s="51"/>
      <c r="B22" s="57"/>
      <c r="C22" s="54"/>
      <c r="D22" s="13"/>
      <c r="E22" s="13"/>
      <c r="F22" s="13"/>
      <c r="G22" s="13"/>
      <c r="H22" s="45"/>
      <c r="I22" s="45"/>
      <c r="J22" s="14"/>
      <c r="K22" s="33" t="str">
        <f t="shared" si="2"/>
        <v/>
      </c>
      <c r="L22" s="13"/>
      <c r="M22" s="6" t="str">
        <f t="shared" si="3"/>
        <v/>
      </c>
      <c r="N22" s="66" t="str">
        <f t="shared" si="4"/>
        <v/>
      </c>
      <c r="O22" s="80"/>
      <c r="P22" s="81"/>
      <c r="Q22" s="4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8"/>
      <c r="AN22" s="7"/>
      <c r="AO22" s="7"/>
      <c r="AP22" s="7"/>
      <c r="AQ22" s="7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ht="21" customHeight="1" x14ac:dyDescent="0.25">
      <c r="A23" s="51"/>
      <c r="B23" s="57"/>
      <c r="C23" s="54"/>
      <c r="D23" s="13"/>
      <c r="E23" s="13"/>
      <c r="F23" s="13"/>
      <c r="G23" s="13"/>
      <c r="H23" s="45"/>
      <c r="I23" s="45"/>
      <c r="J23" s="14"/>
      <c r="K23" s="33" t="str">
        <f t="shared" si="2"/>
        <v/>
      </c>
      <c r="L23" s="13"/>
      <c r="M23" s="6" t="str">
        <f t="shared" si="3"/>
        <v/>
      </c>
      <c r="N23" s="66" t="str">
        <f t="shared" si="4"/>
        <v/>
      </c>
      <c r="O23" s="80"/>
      <c r="P23" s="81"/>
      <c r="Q23" s="4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8"/>
      <c r="AN23" s="7"/>
      <c r="AO23" s="7"/>
      <c r="AP23" s="7"/>
      <c r="AQ23" s="7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ht="21" customHeight="1" x14ac:dyDescent="0.25">
      <c r="A24" s="51"/>
      <c r="B24" s="57"/>
      <c r="C24" s="54"/>
      <c r="D24" s="13"/>
      <c r="E24" s="13"/>
      <c r="F24" s="13"/>
      <c r="G24" s="13"/>
      <c r="H24" s="45"/>
      <c r="I24" s="45"/>
      <c r="J24" s="14"/>
      <c r="K24" s="33" t="str">
        <f t="shared" si="2"/>
        <v/>
      </c>
      <c r="L24" s="13"/>
      <c r="M24" s="6" t="str">
        <f t="shared" si="3"/>
        <v/>
      </c>
      <c r="N24" s="66" t="str">
        <f t="shared" si="4"/>
        <v/>
      </c>
      <c r="O24" s="80"/>
      <c r="P24" s="81"/>
      <c r="Q24" s="4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ht="21" customHeight="1" x14ac:dyDescent="0.25">
      <c r="A25" s="51"/>
      <c r="B25" s="57"/>
      <c r="C25" s="54"/>
      <c r="D25" s="13"/>
      <c r="E25" s="13"/>
      <c r="F25" s="13"/>
      <c r="G25" s="13"/>
      <c r="H25" s="45"/>
      <c r="I25" s="45"/>
      <c r="J25" s="14"/>
      <c r="K25" s="33" t="str">
        <f t="shared" si="2"/>
        <v/>
      </c>
      <c r="L25" s="13"/>
      <c r="M25" s="6" t="str">
        <f t="shared" si="3"/>
        <v/>
      </c>
      <c r="N25" s="66" t="str">
        <f t="shared" si="4"/>
        <v/>
      </c>
      <c r="O25" s="80"/>
      <c r="P25" s="81"/>
      <c r="Q25" s="4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ht="21" customHeight="1" x14ac:dyDescent="0.25">
      <c r="A26" s="51"/>
      <c r="B26" s="57"/>
      <c r="C26" s="54"/>
      <c r="D26" s="13"/>
      <c r="E26" s="13"/>
      <c r="F26" s="13"/>
      <c r="G26" s="13"/>
      <c r="H26" s="45"/>
      <c r="I26" s="45"/>
      <c r="J26" s="14"/>
      <c r="K26" s="33" t="str">
        <f t="shared" si="2"/>
        <v/>
      </c>
      <c r="L26" s="13"/>
      <c r="M26" s="6" t="str">
        <f t="shared" si="3"/>
        <v/>
      </c>
      <c r="N26" s="66" t="str">
        <f t="shared" si="4"/>
        <v/>
      </c>
      <c r="O26" s="80"/>
      <c r="P26" s="81"/>
      <c r="Q26" s="4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ht="21" customHeight="1" x14ac:dyDescent="0.25">
      <c r="A27" s="51"/>
      <c r="B27" s="57"/>
      <c r="C27" s="54"/>
      <c r="D27" s="13"/>
      <c r="E27" s="13"/>
      <c r="F27" s="13"/>
      <c r="G27" s="13"/>
      <c r="H27" s="45"/>
      <c r="I27" s="45"/>
      <c r="J27" s="14"/>
      <c r="K27" s="33" t="str">
        <f t="shared" si="2"/>
        <v/>
      </c>
      <c r="L27" s="13"/>
      <c r="M27" s="6" t="str">
        <f t="shared" si="3"/>
        <v/>
      </c>
      <c r="N27" s="66" t="str">
        <f t="shared" si="4"/>
        <v/>
      </c>
      <c r="O27" s="80"/>
      <c r="P27" s="81"/>
      <c r="Q27" s="4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ht="21" customHeight="1" x14ac:dyDescent="0.25">
      <c r="A28" s="51"/>
      <c r="B28" s="58"/>
      <c r="C28" s="55"/>
      <c r="D28" s="15"/>
      <c r="E28" s="15"/>
      <c r="F28" s="15"/>
      <c r="G28" s="15"/>
      <c r="H28" s="46"/>
      <c r="I28" s="46"/>
      <c r="J28" s="16"/>
      <c r="K28" s="33" t="str">
        <f t="shared" si="2"/>
        <v/>
      </c>
      <c r="L28" s="15"/>
      <c r="M28" s="9" t="str">
        <f t="shared" si="3"/>
        <v/>
      </c>
      <c r="N28" s="67" t="str">
        <f t="shared" si="4"/>
        <v/>
      </c>
      <c r="O28" s="103"/>
      <c r="P28" s="104"/>
      <c r="Q28" s="4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x14ac:dyDescent="0.25">
      <c r="A29" s="49" t="s">
        <v>35</v>
      </c>
      <c r="B29" s="64">
        <f>IF(B15="","",SUM(B15:B28))</f>
        <v>9700</v>
      </c>
      <c r="C29" s="62">
        <f t="shared" ref="C29:J29" si="5">IF(C14="","",SUM(C15:C28))</f>
        <v>391</v>
      </c>
      <c r="D29" s="62" t="str">
        <f t="shared" si="5"/>
        <v/>
      </c>
      <c r="E29" s="62" t="str">
        <f t="shared" si="5"/>
        <v/>
      </c>
      <c r="F29" s="62" t="str">
        <f t="shared" si="5"/>
        <v/>
      </c>
      <c r="G29" s="62" t="str">
        <f t="shared" si="5"/>
        <v/>
      </c>
      <c r="H29" s="62" t="str">
        <f t="shared" si="5"/>
        <v/>
      </c>
      <c r="I29" s="62" t="str">
        <f t="shared" si="5"/>
        <v/>
      </c>
      <c r="J29" s="62">
        <f t="shared" si="5"/>
        <v>19</v>
      </c>
      <c r="K29" s="62">
        <f>IF(K15="","",SUM(K15:K28))</f>
        <v>410</v>
      </c>
      <c r="L29" s="62">
        <f>IF(L15="","",SUM(L15:L28))</f>
        <v>0</v>
      </c>
      <c r="M29" s="62">
        <f>IF(M15="","",SUM(M15:M28))</f>
        <v>9290</v>
      </c>
      <c r="N29" s="63">
        <f t="shared" si="4"/>
        <v>4.2268041237113405E-2</v>
      </c>
      <c r="O29" s="101"/>
      <c r="P29" s="102"/>
      <c r="Q29" s="4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x14ac:dyDescent="0.25">
      <c r="A30" s="47" t="s">
        <v>20</v>
      </c>
      <c r="B30" s="65"/>
      <c r="C30" s="65"/>
      <c r="D30" s="65"/>
      <c r="E30" s="65"/>
      <c r="F30" s="65"/>
      <c r="G30" s="65"/>
      <c r="H30" s="65"/>
      <c r="I30" s="65"/>
      <c r="J30" s="65"/>
      <c r="K30" s="62"/>
      <c r="L30" s="65"/>
      <c r="M30" s="62"/>
      <c r="N30" s="63" t="str">
        <f t="shared" si="4"/>
        <v/>
      </c>
      <c r="O30" s="101"/>
      <c r="P30" s="102"/>
      <c r="Q30" s="4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x14ac:dyDescent="0.25">
      <c r="A31" s="47" t="s">
        <v>21</v>
      </c>
      <c r="B31" s="65"/>
      <c r="C31" s="65"/>
      <c r="D31" s="65"/>
      <c r="E31" s="65"/>
      <c r="F31" s="65"/>
      <c r="G31" s="65"/>
      <c r="H31" s="65"/>
      <c r="I31" s="65"/>
      <c r="J31" s="65"/>
      <c r="K31" s="62"/>
      <c r="L31" s="65"/>
      <c r="M31" s="62"/>
      <c r="N31" s="63" t="str">
        <f t="shared" si="4"/>
        <v/>
      </c>
      <c r="O31" s="101"/>
      <c r="P31" s="102"/>
      <c r="Q31" s="4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x14ac:dyDescent="0.25">
      <c r="A32" s="47" t="s">
        <v>22</v>
      </c>
      <c r="B32" s="65"/>
      <c r="C32" s="65"/>
      <c r="D32" s="65"/>
      <c r="E32" s="65"/>
      <c r="F32" s="65"/>
      <c r="G32" s="65"/>
      <c r="H32" s="65"/>
      <c r="I32" s="65"/>
      <c r="J32" s="65"/>
      <c r="K32" s="62"/>
      <c r="L32" s="65"/>
      <c r="M32" s="62"/>
      <c r="N32" s="63" t="str">
        <f t="shared" si="4"/>
        <v/>
      </c>
      <c r="O32" s="101"/>
      <c r="P32" s="102"/>
      <c r="Q32" s="4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x14ac:dyDescent="0.25">
      <c r="A33" s="48" t="s">
        <v>34</v>
      </c>
      <c r="B33" s="62">
        <f>IF(B29="","",B29+B30+B31+B32)</f>
        <v>9700</v>
      </c>
      <c r="C33" s="62">
        <f t="shared" ref="C33:M33" si="6">IF(C29="","",C29+C30+C31+C32)</f>
        <v>391</v>
      </c>
      <c r="D33" s="62" t="str">
        <f t="shared" si="6"/>
        <v/>
      </c>
      <c r="E33" s="62" t="str">
        <f t="shared" si="6"/>
        <v/>
      </c>
      <c r="F33" s="62" t="str">
        <f t="shared" si="6"/>
        <v/>
      </c>
      <c r="G33" s="62" t="str">
        <f t="shared" si="6"/>
        <v/>
      </c>
      <c r="H33" s="62" t="str">
        <f t="shared" si="6"/>
        <v/>
      </c>
      <c r="I33" s="62" t="str">
        <f t="shared" si="6"/>
        <v/>
      </c>
      <c r="J33" s="62">
        <f t="shared" si="6"/>
        <v>19</v>
      </c>
      <c r="K33" s="62">
        <f t="shared" si="6"/>
        <v>410</v>
      </c>
      <c r="L33" s="62">
        <f t="shared" si="6"/>
        <v>0</v>
      </c>
      <c r="M33" s="62">
        <f t="shared" si="6"/>
        <v>9290</v>
      </c>
      <c r="N33" s="63">
        <f t="shared" si="4"/>
        <v>4.2268041237113405E-2</v>
      </c>
      <c r="O33" s="84"/>
      <c r="P33" s="85"/>
      <c r="Q33" s="4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x14ac:dyDescent="0.25">
      <c r="A34" s="8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7"/>
      <c r="O34" s="7"/>
      <c r="P34" s="4"/>
      <c r="Q34" s="4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x14ac:dyDescent="0.25">
      <c r="A35" s="89" t="s">
        <v>29</v>
      </c>
      <c r="B35" s="90"/>
      <c r="C35" s="90"/>
      <c r="D35" s="90"/>
      <c r="E35" s="90"/>
      <c r="F35" s="91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56" x14ac:dyDescent="0.25">
      <c r="A36" s="83" t="s">
        <v>44</v>
      </c>
      <c r="B36" s="69"/>
      <c r="C36" s="69"/>
      <c r="D36" s="69"/>
      <c r="E36" s="69"/>
      <c r="F36" s="70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56" x14ac:dyDescent="0.25">
      <c r="A37" s="68" t="s">
        <v>45</v>
      </c>
      <c r="B37" s="69"/>
      <c r="C37" s="69"/>
      <c r="D37" s="69"/>
      <c r="E37" s="69"/>
      <c r="F37" s="70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56" x14ac:dyDescent="0.25">
      <c r="A38" s="68"/>
      <c r="B38" s="69"/>
      <c r="C38" s="69"/>
      <c r="D38" s="69"/>
      <c r="E38" s="69"/>
      <c r="F38" s="7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56" x14ac:dyDescent="0.25">
      <c r="A39" s="68"/>
      <c r="B39" s="69"/>
      <c r="C39" s="69"/>
      <c r="D39" s="69"/>
      <c r="E39" s="69"/>
      <c r="F39" s="7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56" x14ac:dyDescent="0.25">
      <c r="A40" s="68"/>
      <c r="B40" s="69"/>
      <c r="C40" s="69"/>
      <c r="D40" s="69"/>
      <c r="E40" s="69"/>
      <c r="F40" s="70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56" x14ac:dyDescent="0.25">
      <c r="A41" s="86"/>
      <c r="B41" s="87"/>
      <c r="C41" s="87"/>
      <c r="D41" s="87"/>
      <c r="E41" s="87"/>
      <c r="F41" s="8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56" x14ac:dyDescent="0.25">
      <c r="G42" s="82"/>
      <c r="H42" s="82"/>
      <c r="I42" s="82"/>
      <c r="J42" s="82"/>
      <c r="K42" s="82"/>
      <c r="L42" s="82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</sheetData>
  <mergeCells count="143">
    <mergeCell ref="BB17:BC17"/>
    <mergeCell ref="BB18:BC18"/>
    <mergeCell ref="BB19:BC19"/>
    <mergeCell ref="AR17:AS17"/>
    <mergeCell ref="AR18:AS18"/>
    <mergeCell ref="AN17:AO17"/>
    <mergeCell ref="AN18:AO18"/>
    <mergeCell ref="AZ17:BA17"/>
    <mergeCell ref="AZ18:BA18"/>
    <mergeCell ref="AV17:AW17"/>
    <mergeCell ref="AV18:AW18"/>
    <mergeCell ref="AN19:AO19"/>
    <mergeCell ref="AP17:AQ17"/>
    <mergeCell ref="AP18:AQ18"/>
    <mergeCell ref="AP19:AQ19"/>
    <mergeCell ref="AR19:AS19"/>
    <mergeCell ref="AT17:AU17"/>
    <mergeCell ref="AT18:AU18"/>
    <mergeCell ref="AT19:AU19"/>
    <mergeCell ref="AV19:AW19"/>
    <mergeCell ref="AX17:AY17"/>
    <mergeCell ref="AX18:AY18"/>
    <mergeCell ref="AX19:AY19"/>
    <mergeCell ref="AZ19:BA19"/>
    <mergeCell ref="R4:S4"/>
    <mergeCell ref="R5:S5"/>
    <mergeCell ref="R6:S6"/>
    <mergeCell ref="M4:P4"/>
    <mergeCell ref="AX16:AY16"/>
    <mergeCell ref="AZ16:BA16"/>
    <mergeCell ref="BB16:BC16"/>
    <mergeCell ref="AN15:AO15"/>
    <mergeCell ref="AP15:AQ15"/>
    <mergeCell ref="AR15:AS15"/>
    <mergeCell ref="AT15:AU15"/>
    <mergeCell ref="AV15:AW15"/>
    <mergeCell ref="AX15:AY15"/>
    <mergeCell ref="AZ15:BA15"/>
    <mergeCell ref="BB15:BC15"/>
    <mergeCell ref="AN16:AO16"/>
    <mergeCell ref="AP16:AQ16"/>
    <mergeCell ref="AR16:AS16"/>
    <mergeCell ref="AT16:AU16"/>
    <mergeCell ref="AV16:AW16"/>
    <mergeCell ref="O14:P14"/>
    <mergeCell ref="BB4:BE4"/>
    <mergeCell ref="AZ5:BA5"/>
    <mergeCell ref="BB5:BE5"/>
    <mergeCell ref="B4:E4"/>
    <mergeCell ref="A38:F38"/>
    <mergeCell ref="F4:G4"/>
    <mergeCell ref="O25:P25"/>
    <mergeCell ref="O26:P26"/>
    <mergeCell ref="O27:P27"/>
    <mergeCell ref="O28:P28"/>
    <mergeCell ref="O29:P29"/>
    <mergeCell ref="H4:J4"/>
    <mergeCell ref="H5:J5"/>
    <mergeCell ref="H6:J6"/>
    <mergeCell ref="M5:P5"/>
    <mergeCell ref="M6:P6"/>
    <mergeCell ref="B5:E5"/>
    <mergeCell ref="B6:E6"/>
    <mergeCell ref="F5:G5"/>
    <mergeCell ref="F6:G6"/>
    <mergeCell ref="A13:P13"/>
    <mergeCell ref="O20:P20"/>
    <mergeCell ref="M7:P7"/>
    <mergeCell ref="M10:P10"/>
    <mergeCell ref="O30:P30"/>
    <mergeCell ref="O21:P21"/>
    <mergeCell ref="O22:P22"/>
    <mergeCell ref="O23:P23"/>
    <mergeCell ref="O16:P16"/>
    <mergeCell ref="O17:P17"/>
    <mergeCell ref="AE8:AF8"/>
    <mergeCell ref="T6:W6"/>
    <mergeCell ref="G42:L42"/>
    <mergeCell ref="A36:F36"/>
    <mergeCell ref="A37:F37"/>
    <mergeCell ref="O33:P33"/>
    <mergeCell ref="A41:F41"/>
    <mergeCell ref="A35:F35"/>
    <mergeCell ref="O24:P24"/>
    <mergeCell ref="M8:P8"/>
    <mergeCell ref="M9:P9"/>
    <mergeCell ref="O18:P18"/>
    <mergeCell ref="O19:P19"/>
    <mergeCell ref="M11:P11"/>
    <mergeCell ref="R13:AJ13"/>
    <mergeCell ref="R14:AJ14"/>
    <mergeCell ref="O15:P15"/>
    <mergeCell ref="O31:P31"/>
    <mergeCell ref="O32:P32"/>
    <mergeCell ref="A40:F40"/>
    <mergeCell ref="A39:F39"/>
    <mergeCell ref="AZ6:BA6"/>
    <mergeCell ref="BB6:BE6"/>
    <mergeCell ref="AS4:AT4"/>
    <mergeCell ref="AS5:AT5"/>
    <mergeCell ref="AS6:AT6"/>
    <mergeCell ref="AU6:AX6"/>
    <mergeCell ref="AZ4:BA4"/>
    <mergeCell ref="AU4:AX4"/>
    <mergeCell ref="AU5:AX5"/>
    <mergeCell ref="AM4:AN4"/>
    <mergeCell ref="AE4:AF4"/>
    <mergeCell ref="AE5:AF5"/>
    <mergeCell ref="AM6:AN6"/>
    <mergeCell ref="AO6:AR6"/>
    <mergeCell ref="T4:W4"/>
    <mergeCell ref="AG4:AJ4"/>
    <mergeCell ref="AG5:AJ5"/>
    <mergeCell ref="AE6:AF6"/>
    <mergeCell ref="X4:Y4"/>
    <mergeCell ref="AO5:AR5"/>
    <mergeCell ref="AG6:AJ6"/>
    <mergeCell ref="AO4:AR4"/>
    <mergeCell ref="AM5:AN5"/>
    <mergeCell ref="BB9:BE9"/>
    <mergeCell ref="AM14:BE14"/>
    <mergeCell ref="AM13:BE13"/>
    <mergeCell ref="AZ11:BA11"/>
    <mergeCell ref="BB11:BE11"/>
    <mergeCell ref="X5:Y5"/>
    <mergeCell ref="X6:Y6"/>
    <mergeCell ref="T5:W5"/>
    <mergeCell ref="AZ7:BA7"/>
    <mergeCell ref="BB7:BE7"/>
    <mergeCell ref="AZ10:BA10"/>
    <mergeCell ref="BB10:BE10"/>
    <mergeCell ref="AZ8:BA8"/>
    <mergeCell ref="AZ9:BA9"/>
    <mergeCell ref="BB8:BE8"/>
    <mergeCell ref="AE7:AF7"/>
    <mergeCell ref="AG7:AJ7"/>
    <mergeCell ref="AE10:AF10"/>
    <mergeCell ref="AE11:AF11"/>
    <mergeCell ref="AG8:AJ8"/>
    <mergeCell ref="AG9:AJ9"/>
    <mergeCell ref="AG10:AJ10"/>
    <mergeCell ref="AG11:AJ11"/>
    <mergeCell ref="AE9:AF9"/>
  </mergeCells>
  <phoneticPr fontId="0" type="noConversion"/>
  <hyperlinks>
    <hyperlink ref="A36" r:id="rId1" xr:uid="{7AAA05D3-0A54-4139-9A51-502B9CE36696}"/>
  </hyperlinks>
  <pageMargins left="0.45" right="0.45" top="0.25" bottom="0.25" header="0.3" footer="0.3"/>
  <pageSetup orientation="landscape" r:id="rId2"/>
  <headerFooter>
    <oddFooter>&amp;L&amp;8Supplier Inspection Services, Inc.(1/12)&amp;C&amp;8 877.263.7097&amp;R&amp;8www.sis-inspection.net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F2D3C-DCB9-442E-9D3B-3BBFDBBFE92E}">
  <dimension ref="A1:BE42"/>
  <sheetViews>
    <sheetView showWhiteSpace="0" zoomScale="75" zoomScaleNormal="75" workbookViewId="0">
      <selection activeCell="A19" sqref="A19"/>
    </sheetView>
  </sheetViews>
  <sheetFormatPr defaultRowHeight="15" x14ac:dyDescent="0.25"/>
  <cols>
    <col min="1" max="1" width="9.42578125" customWidth="1"/>
    <col min="2" max="2" width="9.5703125" customWidth="1"/>
    <col min="3" max="10" width="7.42578125" customWidth="1"/>
    <col min="11" max="11" width="8.85546875" customWidth="1"/>
    <col min="12" max="12" width="9.85546875" customWidth="1"/>
    <col min="13" max="13" width="8.85546875" customWidth="1"/>
    <col min="14" max="14" width="7.5703125" customWidth="1"/>
    <col min="15" max="15" width="6.42578125" customWidth="1"/>
    <col min="16" max="16" width="6.7109375" customWidth="1"/>
    <col min="17" max="17" width="2.140625" customWidth="1"/>
    <col min="18" max="18" width="6.7109375" customWidth="1"/>
    <col min="19" max="36" width="6.28515625" customWidth="1"/>
    <col min="37" max="38" width="2.140625" customWidth="1"/>
    <col min="39" max="39" width="8.42578125" customWidth="1"/>
    <col min="40" max="57" width="6.5703125" customWidth="1"/>
  </cols>
  <sheetData>
    <row r="1" spans="1:57" s="35" customFormat="1" ht="15.75" x14ac:dyDescent="0.25">
      <c r="A1" s="34" t="s">
        <v>14</v>
      </c>
      <c r="R1" s="34" t="s">
        <v>19</v>
      </c>
      <c r="S1" s="34"/>
      <c r="T1" s="34"/>
      <c r="U1" s="34"/>
      <c r="V1" s="34"/>
      <c r="AM1" s="34" t="s">
        <v>15</v>
      </c>
      <c r="AN1" s="34"/>
      <c r="AO1" s="34"/>
      <c r="AP1" s="34"/>
      <c r="AQ1" s="34"/>
    </row>
    <row r="2" spans="1:57" ht="12.9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2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2"/>
      <c r="BA2" s="2"/>
      <c r="BB2" s="2"/>
      <c r="BC2" s="2"/>
    </row>
    <row r="3" spans="1:57" ht="8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7" x14ac:dyDescent="0.25">
      <c r="A4" s="42" t="s">
        <v>10</v>
      </c>
      <c r="B4" s="69" t="s">
        <v>36</v>
      </c>
      <c r="C4" s="69"/>
      <c r="D4" s="69"/>
      <c r="E4" s="70"/>
      <c r="F4" s="74" t="s">
        <v>26</v>
      </c>
      <c r="G4" s="76"/>
      <c r="H4" s="93" t="s">
        <v>39</v>
      </c>
      <c r="I4" s="93"/>
      <c r="J4" s="94"/>
      <c r="K4" s="21"/>
      <c r="L4" s="18" t="s">
        <v>30</v>
      </c>
      <c r="M4" s="92" t="s">
        <v>42</v>
      </c>
      <c r="N4" s="93"/>
      <c r="O4" s="93"/>
      <c r="P4" s="94"/>
      <c r="Q4" s="22"/>
      <c r="R4" s="74" t="s">
        <v>10</v>
      </c>
      <c r="S4" s="76"/>
      <c r="T4" s="69" t="str">
        <f>IF(B4="","",B4)</f>
        <v>GREEN TOKAI</v>
      </c>
      <c r="U4" s="69"/>
      <c r="V4" s="69"/>
      <c r="W4" s="70"/>
      <c r="X4" s="74" t="s">
        <v>26</v>
      </c>
      <c r="Y4" s="76"/>
      <c r="Z4" s="43" t="str">
        <f>IF(H4="","",H4)</f>
        <v>19-1087</v>
      </c>
      <c r="AA4" s="43"/>
      <c r="AB4" s="43"/>
      <c r="AC4" s="44"/>
      <c r="AD4" s="21"/>
      <c r="AE4" s="77" t="s">
        <v>30</v>
      </c>
      <c r="AF4" s="78"/>
      <c r="AG4" s="69" t="str">
        <f>IF(M4="","",M4)</f>
        <v>DATE CODE EARLIER THAN 9/05</v>
      </c>
      <c r="AH4" s="69"/>
      <c r="AI4" s="69"/>
      <c r="AJ4" s="70"/>
      <c r="AK4" s="23"/>
      <c r="AL4" s="23"/>
      <c r="AM4" s="74" t="s">
        <v>10</v>
      </c>
      <c r="AN4" s="76"/>
      <c r="AO4" s="69" t="str">
        <f>IF(T4="","",T4)</f>
        <v>GREEN TOKAI</v>
      </c>
      <c r="AP4" s="69"/>
      <c r="AQ4" s="69"/>
      <c r="AR4" s="70"/>
      <c r="AS4" s="74" t="s">
        <v>26</v>
      </c>
      <c r="AT4" s="76"/>
      <c r="AU4" s="68" t="str">
        <f>IF(Z4="","",Z4)</f>
        <v>19-1087</v>
      </c>
      <c r="AV4" s="69"/>
      <c r="AW4" s="69"/>
      <c r="AX4" s="70"/>
      <c r="AY4" s="40"/>
      <c r="AZ4" s="74" t="s">
        <v>30</v>
      </c>
      <c r="BA4" s="75"/>
      <c r="BB4" s="69" t="str">
        <f>IF(M4="","",M4)</f>
        <v>DATE CODE EARLIER THAN 9/05</v>
      </c>
      <c r="BC4" s="69"/>
      <c r="BD4" s="69"/>
      <c r="BE4" s="70"/>
    </row>
    <row r="5" spans="1:57" x14ac:dyDescent="0.25">
      <c r="A5" s="41" t="s">
        <v>11</v>
      </c>
      <c r="B5" s="69" t="s">
        <v>37</v>
      </c>
      <c r="C5" s="69"/>
      <c r="D5" s="69"/>
      <c r="E5" s="70"/>
      <c r="F5" s="74" t="s">
        <v>13</v>
      </c>
      <c r="G5" s="76"/>
      <c r="H5" s="69" t="s">
        <v>40</v>
      </c>
      <c r="I5" s="69"/>
      <c r="J5" s="70"/>
      <c r="K5" s="21"/>
      <c r="L5" s="18" t="s">
        <v>31</v>
      </c>
      <c r="M5" s="79"/>
      <c r="N5" s="69"/>
      <c r="O5" s="69"/>
      <c r="P5" s="70"/>
      <c r="Q5" s="23"/>
      <c r="R5" s="74" t="s">
        <v>11</v>
      </c>
      <c r="S5" s="76"/>
      <c r="T5" s="69" t="str">
        <f>IF(B5="","",B5)</f>
        <v>BROOKE SHEARER</v>
      </c>
      <c r="U5" s="69"/>
      <c r="V5" s="69"/>
      <c r="W5" s="70"/>
      <c r="X5" s="74" t="s">
        <v>13</v>
      </c>
      <c r="Y5" s="76"/>
      <c r="Z5" s="43" t="str">
        <f>IF(H5="","",H5)</f>
        <v>TRIM</v>
      </c>
      <c r="AA5" s="43"/>
      <c r="AB5" s="43"/>
      <c r="AC5" s="44"/>
      <c r="AD5" s="21"/>
      <c r="AE5" s="77" t="s">
        <v>31</v>
      </c>
      <c r="AF5" s="78"/>
      <c r="AG5" s="69" t="str">
        <f t="shared" ref="AG5:AG11" si="0">IF(M5="","",M5)</f>
        <v/>
      </c>
      <c r="AH5" s="69"/>
      <c r="AI5" s="69"/>
      <c r="AJ5" s="70"/>
      <c r="AK5" s="23"/>
      <c r="AL5" s="23"/>
      <c r="AM5" s="74" t="s">
        <v>11</v>
      </c>
      <c r="AN5" s="76"/>
      <c r="AO5" s="69" t="str">
        <f>IF(T5="","",T5)</f>
        <v>BROOKE SHEARER</v>
      </c>
      <c r="AP5" s="69"/>
      <c r="AQ5" s="69"/>
      <c r="AR5" s="70"/>
      <c r="AS5" s="74" t="s">
        <v>13</v>
      </c>
      <c r="AT5" s="76"/>
      <c r="AU5" s="68" t="str">
        <f>IF(Z5="","",Z5)</f>
        <v>TRIM</v>
      </c>
      <c r="AV5" s="69"/>
      <c r="AW5" s="69"/>
      <c r="AX5" s="70"/>
      <c r="AY5" s="40"/>
      <c r="AZ5" s="74" t="s">
        <v>31</v>
      </c>
      <c r="BA5" s="75"/>
      <c r="BB5" s="69" t="str">
        <f t="shared" ref="BB5:BB11" si="1">IF(M5="","",M5)</f>
        <v/>
      </c>
      <c r="BC5" s="69"/>
      <c r="BD5" s="69"/>
      <c r="BE5" s="70"/>
    </row>
    <row r="6" spans="1:57" x14ac:dyDescent="0.25">
      <c r="A6" s="41" t="s">
        <v>12</v>
      </c>
      <c r="B6" s="69" t="s">
        <v>38</v>
      </c>
      <c r="C6" s="69"/>
      <c r="D6" s="69"/>
      <c r="E6" s="70"/>
      <c r="F6" s="74" t="s">
        <v>27</v>
      </c>
      <c r="G6" s="76"/>
      <c r="H6" s="93" t="s">
        <v>46</v>
      </c>
      <c r="I6" s="93"/>
      <c r="J6" s="94"/>
      <c r="K6" s="21"/>
      <c r="L6" s="18" t="s">
        <v>3</v>
      </c>
      <c r="M6" s="92"/>
      <c r="N6" s="93"/>
      <c r="O6" s="93"/>
      <c r="P6" s="94"/>
      <c r="Q6" s="22"/>
      <c r="R6" s="74" t="s">
        <v>12</v>
      </c>
      <c r="S6" s="76"/>
      <c r="T6" s="69" t="str">
        <f>IF(B6="","",B6)</f>
        <v>REQUIRED</v>
      </c>
      <c r="U6" s="69"/>
      <c r="V6" s="69"/>
      <c r="W6" s="70"/>
      <c r="X6" s="74" t="s">
        <v>27</v>
      </c>
      <c r="Y6" s="76"/>
      <c r="Z6" s="43" t="str">
        <f>IF(H6="","",H6)</f>
        <v>72450-TXM</v>
      </c>
      <c r="AA6" s="43"/>
      <c r="AB6" s="43"/>
      <c r="AC6" s="44"/>
      <c r="AD6" s="21"/>
      <c r="AE6" s="77" t="s">
        <v>3</v>
      </c>
      <c r="AF6" s="78"/>
      <c r="AG6" s="69" t="str">
        <f t="shared" si="0"/>
        <v/>
      </c>
      <c r="AH6" s="69"/>
      <c r="AI6" s="69"/>
      <c r="AJ6" s="70"/>
      <c r="AK6" s="23"/>
      <c r="AL6" s="23"/>
      <c r="AM6" s="74" t="s">
        <v>12</v>
      </c>
      <c r="AN6" s="76"/>
      <c r="AO6" s="69" t="str">
        <f>IF(T6="","",T6)</f>
        <v>REQUIRED</v>
      </c>
      <c r="AP6" s="69"/>
      <c r="AQ6" s="69"/>
      <c r="AR6" s="70"/>
      <c r="AS6" s="74" t="s">
        <v>27</v>
      </c>
      <c r="AT6" s="76"/>
      <c r="AU6" s="68" t="str">
        <f>IF(Z6="","",Z6)</f>
        <v>72450-TXM</v>
      </c>
      <c r="AV6" s="69"/>
      <c r="AW6" s="69"/>
      <c r="AX6" s="70"/>
      <c r="AY6" s="40"/>
      <c r="AZ6" s="74" t="s">
        <v>3</v>
      </c>
      <c r="BA6" s="75"/>
      <c r="BB6" s="69" t="str">
        <f t="shared" si="1"/>
        <v/>
      </c>
      <c r="BC6" s="69"/>
      <c r="BD6" s="69"/>
      <c r="BE6" s="70"/>
    </row>
    <row r="7" spans="1:57" x14ac:dyDescent="0.25">
      <c r="A7" s="8"/>
      <c r="B7" s="23"/>
      <c r="C7" s="23"/>
      <c r="D7" s="21"/>
      <c r="E7" s="22"/>
      <c r="F7" s="22"/>
      <c r="G7" s="22"/>
      <c r="H7" s="22"/>
      <c r="I7" s="22"/>
      <c r="J7" s="22"/>
      <c r="K7" s="21"/>
      <c r="L7" s="18" t="s">
        <v>4</v>
      </c>
      <c r="M7" s="92"/>
      <c r="N7" s="93"/>
      <c r="O7" s="93"/>
      <c r="P7" s="94"/>
      <c r="Q7" s="22"/>
      <c r="R7" s="36"/>
      <c r="S7" s="36"/>
      <c r="T7" s="23"/>
      <c r="U7" s="23"/>
      <c r="V7" s="23"/>
      <c r="W7" s="23"/>
      <c r="X7" s="3"/>
      <c r="Y7" s="3"/>
      <c r="Z7" s="3"/>
      <c r="AA7" s="3"/>
      <c r="AB7" s="3"/>
      <c r="AC7" s="3"/>
      <c r="AD7" s="21"/>
      <c r="AE7" s="77" t="s">
        <v>4</v>
      </c>
      <c r="AF7" s="78"/>
      <c r="AG7" s="69" t="str">
        <f t="shared" si="0"/>
        <v/>
      </c>
      <c r="AH7" s="69"/>
      <c r="AI7" s="69"/>
      <c r="AJ7" s="70"/>
      <c r="AK7" s="23"/>
      <c r="AL7" s="23"/>
      <c r="AM7" s="36"/>
      <c r="AN7" s="36"/>
      <c r="AO7" s="23"/>
      <c r="AP7" s="23"/>
      <c r="AQ7" s="23"/>
      <c r="AR7" s="23"/>
      <c r="AS7" s="3"/>
      <c r="AT7" s="3"/>
      <c r="AU7" s="3"/>
      <c r="AV7" s="3"/>
      <c r="AW7" s="3"/>
      <c r="AX7" s="21"/>
      <c r="AY7" s="36"/>
      <c r="AZ7" s="74" t="s">
        <v>4</v>
      </c>
      <c r="BA7" s="75"/>
      <c r="BB7" s="69" t="str">
        <f t="shared" si="1"/>
        <v/>
      </c>
      <c r="BC7" s="69"/>
      <c r="BD7" s="69"/>
      <c r="BE7" s="70"/>
    </row>
    <row r="8" spans="1:57" x14ac:dyDescent="0.25">
      <c r="A8" s="8"/>
      <c r="B8" s="23"/>
      <c r="C8" s="23"/>
      <c r="D8" s="21"/>
      <c r="E8" s="22"/>
      <c r="F8" s="22"/>
      <c r="G8" s="22"/>
      <c r="H8" s="22"/>
      <c r="I8" s="22"/>
      <c r="J8" s="22"/>
      <c r="K8" s="21"/>
      <c r="L8" s="18" t="s">
        <v>5</v>
      </c>
      <c r="M8" s="92"/>
      <c r="N8" s="93"/>
      <c r="O8" s="93"/>
      <c r="P8" s="94"/>
      <c r="Q8" s="22"/>
      <c r="R8" s="36"/>
      <c r="S8" s="36"/>
      <c r="T8" s="23"/>
      <c r="U8" s="23"/>
      <c r="V8" s="23"/>
      <c r="W8" s="23"/>
      <c r="X8" s="3"/>
      <c r="Y8" s="3"/>
      <c r="Z8" s="3"/>
      <c r="AA8" s="3"/>
      <c r="AB8" s="3"/>
      <c r="AC8" s="3"/>
      <c r="AD8" s="21"/>
      <c r="AE8" s="77" t="s">
        <v>5</v>
      </c>
      <c r="AF8" s="78"/>
      <c r="AG8" s="79" t="str">
        <f>IF(M8="","",M8)</f>
        <v/>
      </c>
      <c r="AH8" s="69"/>
      <c r="AI8" s="69"/>
      <c r="AJ8" s="70"/>
      <c r="AK8" s="23"/>
      <c r="AL8" s="23"/>
      <c r="AM8" s="36"/>
      <c r="AN8" s="36"/>
      <c r="AO8" s="23"/>
      <c r="AP8" s="23"/>
      <c r="AQ8" s="23"/>
      <c r="AR8" s="23"/>
      <c r="AS8" s="3"/>
      <c r="AT8" s="3"/>
      <c r="AU8" s="3"/>
      <c r="AV8" s="3"/>
      <c r="AW8" s="3"/>
      <c r="AX8" s="21"/>
      <c r="AY8" s="36"/>
      <c r="AZ8" s="74" t="s">
        <v>5</v>
      </c>
      <c r="BA8" s="75"/>
      <c r="BB8" s="68" t="str">
        <f>IF(M8="","",M8)</f>
        <v/>
      </c>
      <c r="BC8" s="69"/>
      <c r="BD8" s="69"/>
      <c r="BE8" s="70"/>
    </row>
    <row r="9" spans="1:57" x14ac:dyDescent="0.25">
      <c r="A9" s="8"/>
      <c r="B9" s="23"/>
      <c r="C9" s="23"/>
      <c r="D9" s="21"/>
      <c r="E9" s="22"/>
      <c r="F9" s="22"/>
      <c r="G9" s="22"/>
      <c r="H9" s="22"/>
      <c r="I9" s="22"/>
      <c r="J9" s="22"/>
      <c r="K9" s="21"/>
      <c r="L9" s="18" t="s">
        <v>9</v>
      </c>
      <c r="M9" s="92"/>
      <c r="N9" s="93"/>
      <c r="O9" s="93"/>
      <c r="P9" s="94"/>
      <c r="Q9" s="22"/>
      <c r="R9" s="36"/>
      <c r="S9" s="36"/>
      <c r="T9" s="23"/>
      <c r="U9" s="23"/>
      <c r="V9" s="23"/>
      <c r="W9" s="23"/>
      <c r="X9" s="3"/>
      <c r="Y9" s="3"/>
      <c r="Z9" s="3"/>
      <c r="AA9" s="3"/>
      <c r="AB9" s="3"/>
      <c r="AC9" s="3"/>
      <c r="AD9" s="21"/>
      <c r="AE9" s="77" t="s">
        <v>9</v>
      </c>
      <c r="AF9" s="78"/>
      <c r="AG9" s="79" t="str">
        <f>IF(M9="","",M9)</f>
        <v/>
      </c>
      <c r="AH9" s="69"/>
      <c r="AI9" s="69"/>
      <c r="AJ9" s="70"/>
      <c r="AK9" s="23"/>
      <c r="AL9" s="23"/>
      <c r="AM9" s="36"/>
      <c r="AN9" s="36"/>
      <c r="AO9" s="23"/>
      <c r="AP9" s="23"/>
      <c r="AQ9" s="23"/>
      <c r="AR9" s="23"/>
      <c r="AS9" s="3"/>
      <c r="AT9" s="3"/>
      <c r="AU9" s="3"/>
      <c r="AV9" s="3"/>
      <c r="AW9" s="3"/>
      <c r="AX9" s="21"/>
      <c r="AY9" s="36"/>
      <c r="AZ9" s="74" t="s">
        <v>9</v>
      </c>
      <c r="BA9" s="75"/>
      <c r="BB9" s="68" t="str">
        <f>IF(M9="","",M9)</f>
        <v/>
      </c>
      <c r="BC9" s="69"/>
      <c r="BD9" s="69"/>
      <c r="BE9" s="70"/>
    </row>
    <row r="10" spans="1:57" x14ac:dyDescent="0.25">
      <c r="A10" s="8"/>
      <c r="B10" s="23"/>
      <c r="C10" s="23"/>
      <c r="D10" s="21"/>
      <c r="E10" s="22"/>
      <c r="F10" s="22"/>
      <c r="G10" s="22"/>
      <c r="H10" s="22"/>
      <c r="I10" s="22"/>
      <c r="J10" s="22"/>
      <c r="K10" s="21"/>
      <c r="L10" s="18" t="s">
        <v>32</v>
      </c>
      <c r="M10" s="92"/>
      <c r="N10" s="93"/>
      <c r="O10" s="93"/>
      <c r="P10" s="94"/>
      <c r="Q10" s="22"/>
      <c r="R10" s="36"/>
      <c r="S10" s="36"/>
      <c r="T10" s="23"/>
      <c r="U10" s="23"/>
      <c r="V10" s="23"/>
      <c r="W10" s="23"/>
      <c r="X10" s="3"/>
      <c r="Y10" s="3"/>
      <c r="Z10" s="3"/>
      <c r="AA10" s="3"/>
      <c r="AB10" s="3"/>
      <c r="AC10" s="3"/>
      <c r="AD10" s="21"/>
      <c r="AE10" s="77" t="s">
        <v>32</v>
      </c>
      <c r="AF10" s="78"/>
      <c r="AG10" s="69" t="str">
        <f t="shared" si="0"/>
        <v/>
      </c>
      <c r="AH10" s="69"/>
      <c r="AI10" s="69"/>
      <c r="AJ10" s="70"/>
      <c r="AK10" s="23"/>
      <c r="AL10" s="23"/>
      <c r="AM10" s="36"/>
      <c r="AN10" s="36"/>
      <c r="AO10" s="23"/>
      <c r="AP10" s="23"/>
      <c r="AQ10" s="23"/>
      <c r="AR10" s="23"/>
      <c r="AS10" s="3"/>
      <c r="AT10" s="3"/>
      <c r="AU10" s="3"/>
      <c r="AV10" s="3"/>
      <c r="AW10" s="3"/>
      <c r="AX10" s="21"/>
      <c r="AY10" s="36"/>
      <c r="AZ10" s="74" t="s">
        <v>32</v>
      </c>
      <c r="BA10" s="75"/>
      <c r="BB10" s="69" t="str">
        <f t="shared" si="1"/>
        <v/>
      </c>
      <c r="BC10" s="69"/>
      <c r="BD10" s="69"/>
      <c r="BE10" s="70"/>
    </row>
    <row r="11" spans="1:57" x14ac:dyDescent="0.25">
      <c r="A11" s="8"/>
      <c r="B11" s="23"/>
      <c r="C11" s="23"/>
      <c r="D11" s="3"/>
      <c r="E11" s="3"/>
      <c r="F11" s="3"/>
      <c r="G11" s="3"/>
      <c r="H11" s="3"/>
      <c r="I11" s="3"/>
      <c r="J11" s="21"/>
      <c r="K11" s="21"/>
      <c r="L11" s="18" t="s">
        <v>33</v>
      </c>
      <c r="M11" s="92" t="s">
        <v>43</v>
      </c>
      <c r="N11" s="93"/>
      <c r="O11" s="93"/>
      <c r="P11" s="94"/>
      <c r="Q11" s="22"/>
      <c r="R11" s="36"/>
      <c r="S11" s="36"/>
      <c r="T11" s="23"/>
      <c r="U11" s="23"/>
      <c r="V11" s="23"/>
      <c r="W11" s="23"/>
      <c r="X11" s="3"/>
      <c r="Y11" s="3"/>
      <c r="Z11" s="3"/>
      <c r="AA11" s="3"/>
      <c r="AB11" s="3"/>
      <c r="AC11" s="3"/>
      <c r="AD11" s="21"/>
      <c r="AE11" s="77" t="s">
        <v>33</v>
      </c>
      <c r="AF11" s="78"/>
      <c r="AG11" s="69" t="str">
        <f t="shared" si="0"/>
        <v>OTHER</v>
      </c>
      <c r="AH11" s="69"/>
      <c r="AI11" s="69"/>
      <c r="AJ11" s="70"/>
      <c r="AK11" s="23"/>
      <c r="AL11" s="23"/>
      <c r="AM11" s="36"/>
      <c r="AN11" s="36"/>
      <c r="AO11" s="23"/>
      <c r="AP11" s="23"/>
      <c r="AQ11" s="23"/>
      <c r="AR11" s="23"/>
      <c r="AS11" s="3"/>
      <c r="AT11" s="3"/>
      <c r="AU11" s="3"/>
      <c r="AV11" s="3"/>
      <c r="AW11" s="3"/>
      <c r="AX11" s="21"/>
      <c r="AY11" s="36"/>
      <c r="AZ11" s="74" t="s">
        <v>33</v>
      </c>
      <c r="BA11" s="75"/>
      <c r="BB11" s="69" t="str">
        <f t="shared" si="1"/>
        <v>OTHER</v>
      </c>
      <c r="BC11" s="69"/>
      <c r="BD11" s="69"/>
      <c r="BE11" s="70"/>
    </row>
    <row r="12" spans="1:57" ht="5.0999999999999996" customHeight="1" x14ac:dyDescent="0.25">
      <c r="A12" s="8"/>
      <c r="B12" s="23"/>
      <c r="C12" s="23"/>
      <c r="D12" s="3"/>
      <c r="E12" s="3"/>
      <c r="F12" s="3"/>
      <c r="G12" s="3"/>
      <c r="H12" s="3"/>
      <c r="I12" s="3"/>
      <c r="J12" s="21"/>
      <c r="K12" s="21"/>
      <c r="L12" s="37"/>
      <c r="M12" s="38"/>
      <c r="N12" s="38"/>
      <c r="O12" s="38"/>
      <c r="P12" s="39"/>
      <c r="Q12" s="22"/>
      <c r="R12" s="36"/>
      <c r="S12" s="36"/>
      <c r="T12" s="23"/>
      <c r="U12" s="23"/>
      <c r="V12" s="23"/>
      <c r="W12" s="23"/>
      <c r="X12" s="3"/>
      <c r="Y12" s="3"/>
      <c r="Z12" s="3"/>
      <c r="AA12" s="3"/>
      <c r="AB12" s="3"/>
      <c r="AC12" s="3"/>
      <c r="AD12" s="21"/>
      <c r="AE12" s="36"/>
      <c r="AF12" s="36"/>
      <c r="AG12" s="23"/>
      <c r="AH12" s="23"/>
      <c r="AI12" s="23"/>
      <c r="AJ12" s="23"/>
      <c r="AK12" s="23"/>
      <c r="AL12" s="23"/>
      <c r="AM12" s="36"/>
      <c r="AN12" s="36"/>
      <c r="AO12" s="23"/>
      <c r="AP12" s="23"/>
      <c r="AQ12" s="23"/>
      <c r="AR12" s="23"/>
      <c r="AS12" s="3"/>
      <c r="AT12" s="3"/>
      <c r="AU12" s="3"/>
      <c r="AV12" s="3"/>
      <c r="AW12" s="3"/>
      <c r="AX12" s="21"/>
      <c r="AY12" s="36"/>
      <c r="AZ12" s="36"/>
      <c r="BA12" s="23"/>
      <c r="BB12" s="23"/>
      <c r="BC12" s="23"/>
      <c r="BD12" s="23"/>
    </row>
    <row r="13" spans="1:57" ht="12.75" customHeight="1" x14ac:dyDescent="0.25">
      <c r="A13" s="105" t="s">
        <v>0</v>
      </c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6"/>
      <c r="P13" s="108"/>
      <c r="Q13" s="24"/>
      <c r="R13" s="95" t="s">
        <v>0</v>
      </c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7"/>
      <c r="AK13" s="24"/>
      <c r="AL13" s="24"/>
      <c r="AM13" s="72" t="s">
        <v>0</v>
      </c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</row>
    <row r="14" spans="1:57" ht="25.5" customHeight="1" x14ac:dyDescent="0.25">
      <c r="A14" s="50" t="s">
        <v>1</v>
      </c>
      <c r="B14" s="56" t="s">
        <v>2</v>
      </c>
      <c r="C14" s="52" t="str">
        <f>IF(M4="","",L4)</f>
        <v>Criteria 1</v>
      </c>
      <c r="D14" s="32" t="str">
        <f>IF(M5="","",L5)</f>
        <v/>
      </c>
      <c r="E14" s="32" t="str">
        <f>IF(M6="","",L6)</f>
        <v/>
      </c>
      <c r="F14" s="32" t="str">
        <f>IF(M7="","",L7)</f>
        <v/>
      </c>
      <c r="G14" s="32" t="str">
        <f>IF(M8="","",L8)</f>
        <v/>
      </c>
      <c r="H14" s="32" t="str">
        <f>IF(M9="","",L9)</f>
        <v/>
      </c>
      <c r="I14" s="32" t="str">
        <f>IF(M10="","",L10)</f>
        <v/>
      </c>
      <c r="J14" s="32" t="str">
        <f>IF(M11="","",L11)</f>
        <v>Criteria 8</v>
      </c>
      <c r="K14" s="28" t="s">
        <v>8</v>
      </c>
      <c r="L14" s="5" t="s">
        <v>7</v>
      </c>
      <c r="M14" s="5" t="s">
        <v>6</v>
      </c>
      <c r="N14" s="29" t="s">
        <v>25</v>
      </c>
      <c r="O14" s="114" t="s">
        <v>28</v>
      </c>
      <c r="P14" s="115"/>
      <c r="Q14" s="25"/>
      <c r="R14" s="98" t="s">
        <v>18</v>
      </c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26"/>
      <c r="AL14" s="26"/>
      <c r="AM14" s="71" t="s">
        <v>24</v>
      </c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</row>
    <row r="15" spans="1:57" ht="21" customHeight="1" x14ac:dyDescent="0.25">
      <c r="A15" s="51">
        <v>43521</v>
      </c>
      <c r="B15" s="57">
        <v>1250</v>
      </c>
      <c r="C15" s="53">
        <v>0</v>
      </c>
      <c r="D15" s="11"/>
      <c r="E15" s="11"/>
      <c r="F15" s="11"/>
      <c r="G15" s="11"/>
      <c r="H15" s="10"/>
      <c r="I15" s="10"/>
      <c r="J15" s="12">
        <v>0</v>
      </c>
      <c r="K15" s="33">
        <f t="shared" ref="K15:K28" si="2">IF(C15="","",SUM(C15:J15))</f>
        <v>0</v>
      </c>
      <c r="L15" s="11">
        <v>0</v>
      </c>
      <c r="M15" s="6">
        <f t="shared" ref="M15:M28" si="3">IF(B15="","",B15-K15+L15)</f>
        <v>1250</v>
      </c>
      <c r="N15" s="66">
        <f t="shared" ref="N15:N33" si="4">IF(K15="","",K15/B15)</f>
        <v>0</v>
      </c>
      <c r="O15" s="99"/>
      <c r="P15" s="100"/>
      <c r="Q15" s="4"/>
      <c r="R15" s="18" t="s">
        <v>16</v>
      </c>
      <c r="S15" s="20" t="s">
        <v>20</v>
      </c>
      <c r="T15" s="20" t="s">
        <v>21</v>
      </c>
      <c r="U15" s="20" t="s">
        <v>22</v>
      </c>
      <c r="V15" s="20" t="s">
        <v>23</v>
      </c>
      <c r="W15" s="20">
        <f>IF(A15="","",A15)</f>
        <v>43521</v>
      </c>
      <c r="X15" s="20">
        <f>IF(A16="","",A16)</f>
        <v>43522</v>
      </c>
      <c r="Y15" s="20">
        <f>IF(A17="","",A17)</f>
        <v>43565</v>
      </c>
      <c r="Z15" s="20">
        <f>IF(A18="","",A18)</f>
        <v>43599</v>
      </c>
      <c r="AA15" s="20" t="str">
        <f>IF(A19="","",A19)</f>
        <v/>
      </c>
      <c r="AB15" s="20" t="str">
        <f>IF(A20="","",A20)</f>
        <v/>
      </c>
      <c r="AC15" s="20" t="str">
        <f>IF(A21="","",A21)</f>
        <v/>
      </c>
      <c r="AD15" s="20" t="str">
        <f>IF(A22="","",A22)</f>
        <v/>
      </c>
      <c r="AE15" s="20" t="str">
        <f>IF(A23="","",A23)</f>
        <v/>
      </c>
      <c r="AF15" s="20" t="str">
        <f>IF(A24="","",A24)</f>
        <v/>
      </c>
      <c r="AG15" s="20" t="str">
        <f>IF(A25="","",A25)</f>
        <v/>
      </c>
      <c r="AH15" s="20" t="str">
        <f>IF(A26="","",A26)</f>
        <v/>
      </c>
      <c r="AI15" s="20" t="str">
        <f>IF(A27="","",A27)</f>
        <v/>
      </c>
      <c r="AJ15" s="30" t="str">
        <f>IF(A28="","",A28)</f>
        <v/>
      </c>
      <c r="AK15" s="27"/>
      <c r="AL15" s="27"/>
      <c r="AM15" s="8"/>
      <c r="AN15" s="111" t="str">
        <f>IF(C14="","",C14)</f>
        <v>Criteria 1</v>
      </c>
      <c r="AO15" s="112"/>
      <c r="AP15" s="112" t="str">
        <f>IF(D14="","",D14)</f>
        <v/>
      </c>
      <c r="AQ15" s="112"/>
      <c r="AR15" s="112" t="str">
        <f>IF(E14="","",E14)</f>
        <v/>
      </c>
      <c r="AS15" s="112"/>
      <c r="AT15" s="112" t="str">
        <f>IF(F14="","",F14)</f>
        <v/>
      </c>
      <c r="AU15" s="112"/>
      <c r="AV15" s="112" t="str">
        <f>IF(G14="","",G14)</f>
        <v/>
      </c>
      <c r="AW15" s="112"/>
      <c r="AX15" s="112" t="str">
        <f>IF(H14="","",H14)</f>
        <v/>
      </c>
      <c r="AY15" s="112"/>
      <c r="AZ15" s="112" t="str">
        <f>IF(I14="","",I14)</f>
        <v/>
      </c>
      <c r="BA15" s="112"/>
      <c r="BB15" s="112" t="str">
        <f>IF(J14="","",J14)</f>
        <v>Criteria 8</v>
      </c>
      <c r="BC15" s="113"/>
    </row>
    <row r="16" spans="1:57" ht="21" customHeight="1" x14ac:dyDescent="0.25">
      <c r="A16" s="51">
        <v>43522</v>
      </c>
      <c r="B16" s="57">
        <v>3050</v>
      </c>
      <c r="C16" s="54">
        <v>4</v>
      </c>
      <c r="D16" s="13"/>
      <c r="E16" s="13"/>
      <c r="F16" s="13"/>
      <c r="G16" s="13"/>
      <c r="H16" s="45"/>
      <c r="I16" s="45"/>
      <c r="J16" s="14">
        <v>21</v>
      </c>
      <c r="K16" s="33">
        <f t="shared" si="2"/>
        <v>25</v>
      </c>
      <c r="L16" s="13">
        <v>0</v>
      </c>
      <c r="M16" s="6">
        <f t="shared" si="3"/>
        <v>3025</v>
      </c>
      <c r="N16" s="66">
        <f t="shared" si="4"/>
        <v>8.1967213114754103E-3</v>
      </c>
      <c r="O16" s="80" t="s">
        <v>49</v>
      </c>
      <c r="P16" s="81"/>
      <c r="Q16" s="4"/>
      <c r="R16" s="18" t="s">
        <v>17</v>
      </c>
      <c r="S16" s="19" t="str">
        <f>IF(B30="","",K30/B30*100)</f>
        <v/>
      </c>
      <c r="T16" s="19" t="str">
        <f>IF(B31="","",K31/B31*100)</f>
        <v/>
      </c>
      <c r="U16" s="19" t="str">
        <f>IF(B32="","",K32/B32*100)</f>
        <v/>
      </c>
      <c r="V16" s="19">
        <f>IF(B29="","",K29/B29*100)</f>
        <v>0.5436893203883495</v>
      </c>
      <c r="W16" s="19">
        <f>IF(B15="","",K15/B15*100)</f>
        <v>0</v>
      </c>
      <c r="X16" s="19">
        <f>IF(B16="","",K16/B16*100)</f>
        <v>0.81967213114754101</v>
      </c>
      <c r="Y16" s="19">
        <f>IF(B17="","",K17/B17*100)</f>
        <v>0.82666666666666666</v>
      </c>
      <c r="Z16" s="19">
        <f>IF(B18="","",K18/B18*100)</f>
        <v>0</v>
      </c>
      <c r="AA16" s="19" t="str">
        <f>IF(B19="","",K19/B19*100)</f>
        <v/>
      </c>
      <c r="AB16" s="19" t="str">
        <f>IF(B20="","",K20/B20*100)</f>
        <v/>
      </c>
      <c r="AC16" s="19" t="str">
        <f>IF(B21="","",K21/B21*100)</f>
        <v/>
      </c>
      <c r="AD16" s="19" t="str">
        <f>IF(B22="","",K22/B22*100)</f>
        <v/>
      </c>
      <c r="AE16" s="19" t="str">
        <f>IF(B23="","",K23/B23*100)</f>
        <v/>
      </c>
      <c r="AF16" s="19" t="str">
        <f>IF(B24="","",K24/B24*100)</f>
        <v/>
      </c>
      <c r="AG16" s="19" t="str">
        <f>IF(B25="","",K25/B25*100)</f>
        <v/>
      </c>
      <c r="AH16" s="19" t="str">
        <f>IF(B26="","",K26/B26*100)</f>
        <v/>
      </c>
      <c r="AI16" s="19" t="str">
        <f>IF(B27="","",K27/B27*100)</f>
        <v/>
      </c>
      <c r="AJ16" s="31" t="str">
        <f>IF(B28="","",K28/B28*100)</f>
        <v/>
      </c>
      <c r="AK16" s="17"/>
      <c r="AL16" s="17"/>
      <c r="AM16" s="61" t="str">
        <f>IF(A29="","",A29)</f>
        <v>Current</v>
      </c>
      <c r="AN16" s="109">
        <f>IF(C29="","",C29/B29)</f>
        <v>3.8834951456310682E-4</v>
      </c>
      <c r="AO16" s="109"/>
      <c r="AP16" s="109" t="str">
        <f>IF(D29="","",D29/B29)</f>
        <v/>
      </c>
      <c r="AQ16" s="109"/>
      <c r="AR16" s="109" t="str">
        <f>IF(E29="","",E29/B29)</f>
        <v/>
      </c>
      <c r="AS16" s="109"/>
      <c r="AT16" s="109" t="str">
        <f>IF(F29="","",F29/B29)</f>
        <v/>
      </c>
      <c r="AU16" s="109"/>
      <c r="AV16" s="109" t="str">
        <f>IF(G29="","",G29/B29)</f>
        <v/>
      </c>
      <c r="AW16" s="109"/>
      <c r="AX16" s="109" t="str">
        <f>IF(H29="","",H29/B29)</f>
        <v/>
      </c>
      <c r="AY16" s="109"/>
      <c r="AZ16" s="109" t="str">
        <f>IF(I29="","",I29/B29)</f>
        <v/>
      </c>
      <c r="BA16" s="109"/>
      <c r="BB16" s="109">
        <f>IF(J29="","",J29/B29)</f>
        <v>5.0485436893203881E-3</v>
      </c>
      <c r="BC16" s="110"/>
    </row>
    <row r="17" spans="1:56" ht="21" customHeight="1" x14ac:dyDescent="0.25">
      <c r="A17" s="51">
        <v>43565</v>
      </c>
      <c r="B17" s="57">
        <v>3750</v>
      </c>
      <c r="C17" s="54">
        <v>0</v>
      </c>
      <c r="D17" s="13"/>
      <c r="E17" s="13"/>
      <c r="F17" s="13"/>
      <c r="G17" s="13"/>
      <c r="H17" s="45"/>
      <c r="I17" s="45"/>
      <c r="J17" s="14">
        <v>31</v>
      </c>
      <c r="K17" s="33">
        <f t="shared" si="2"/>
        <v>31</v>
      </c>
      <c r="L17" s="13">
        <v>0</v>
      </c>
      <c r="M17" s="6">
        <f t="shared" si="3"/>
        <v>3719</v>
      </c>
      <c r="N17" s="66">
        <f t="shared" si="4"/>
        <v>8.266666666666667E-3</v>
      </c>
      <c r="O17" s="80" t="s">
        <v>52</v>
      </c>
      <c r="P17" s="81"/>
      <c r="Q17" s="4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59" t="str">
        <f>IF(A30="","",A30)</f>
        <v>Period 1</v>
      </c>
      <c r="AN17" s="116" t="str">
        <f>IF(C30="","",C30/B30)</f>
        <v/>
      </c>
      <c r="AO17" s="116"/>
      <c r="AP17" s="116" t="str">
        <f>IF(D30="","",D30/B30)</f>
        <v/>
      </c>
      <c r="AQ17" s="116"/>
      <c r="AR17" s="116" t="str">
        <f>IF(E30="","",E30/B30)</f>
        <v/>
      </c>
      <c r="AS17" s="116"/>
      <c r="AT17" s="116" t="str">
        <f>IF(F30="","",F30/B30)</f>
        <v/>
      </c>
      <c r="AU17" s="116"/>
      <c r="AV17" s="116" t="str">
        <f>IF(G30="","",G30/B30)</f>
        <v/>
      </c>
      <c r="AW17" s="116"/>
      <c r="AX17" s="116" t="str">
        <f>IF(H30="","",H30/B30)</f>
        <v/>
      </c>
      <c r="AY17" s="116"/>
      <c r="AZ17" s="116" t="str">
        <f>IF(I30="","",I30/B30)</f>
        <v/>
      </c>
      <c r="BA17" s="116"/>
      <c r="BB17" s="116" t="str">
        <f>IF(J30="","",J30/B30)</f>
        <v/>
      </c>
      <c r="BC17" s="117"/>
      <c r="BD17" s="3"/>
    </row>
    <row r="18" spans="1:56" ht="21" customHeight="1" x14ac:dyDescent="0.25">
      <c r="A18" s="51">
        <v>43599</v>
      </c>
      <c r="B18" s="57">
        <v>2250</v>
      </c>
      <c r="C18" s="54">
        <v>0</v>
      </c>
      <c r="D18" s="13"/>
      <c r="E18" s="13"/>
      <c r="F18" s="13"/>
      <c r="G18" s="13"/>
      <c r="H18" s="45"/>
      <c r="I18" s="45"/>
      <c r="J18" s="14">
        <v>0</v>
      </c>
      <c r="K18" s="33">
        <f t="shared" si="2"/>
        <v>0</v>
      </c>
      <c r="L18" s="13">
        <v>0</v>
      </c>
      <c r="M18" s="6">
        <f t="shared" si="3"/>
        <v>2250</v>
      </c>
      <c r="N18" s="66">
        <f t="shared" si="4"/>
        <v>0</v>
      </c>
      <c r="O18" s="80"/>
      <c r="P18" s="81"/>
      <c r="Q18" s="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59" t="str">
        <f>IF(A31="","",A31)</f>
        <v>Period 2</v>
      </c>
      <c r="AN18" s="116" t="str">
        <f>IF(C31="","",C31/B31)</f>
        <v/>
      </c>
      <c r="AO18" s="116"/>
      <c r="AP18" s="116" t="str">
        <f>IF(D31="","",D31/B31)</f>
        <v/>
      </c>
      <c r="AQ18" s="116"/>
      <c r="AR18" s="116" t="str">
        <f>IF(E31="","",E31/B31)</f>
        <v/>
      </c>
      <c r="AS18" s="116"/>
      <c r="AT18" s="116" t="str">
        <f>IF(F31="","",F31/B31)</f>
        <v/>
      </c>
      <c r="AU18" s="116"/>
      <c r="AV18" s="116" t="str">
        <f>IF(G31="","",G31/B31)</f>
        <v/>
      </c>
      <c r="AW18" s="116"/>
      <c r="AX18" s="116" t="str">
        <f>IF(H31="","",H31/B31)</f>
        <v/>
      </c>
      <c r="AY18" s="116"/>
      <c r="AZ18" s="116" t="str">
        <f>IF(I31="","",I31/B31)</f>
        <v/>
      </c>
      <c r="BA18" s="116"/>
      <c r="BB18" s="116" t="str">
        <f>IF(J31="","",J31/B31)</f>
        <v/>
      </c>
      <c r="BC18" s="117"/>
      <c r="BD18" s="3"/>
    </row>
    <row r="19" spans="1:56" ht="21" customHeight="1" x14ac:dyDescent="0.25">
      <c r="A19" s="51"/>
      <c r="B19" s="57"/>
      <c r="C19" s="54"/>
      <c r="D19" s="13"/>
      <c r="E19" s="13"/>
      <c r="F19" s="13"/>
      <c r="G19" s="13"/>
      <c r="H19" s="45"/>
      <c r="I19" s="45"/>
      <c r="J19" s="14"/>
      <c r="K19" s="33" t="str">
        <f t="shared" si="2"/>
        <v/>
      </c>
      <c r="L19" s="13"/>
      <c r="M19" s="6" t="str">
        <f t="shared" si="3"/>
        <v/>
      </c>
      <c r="N19" s="66" t="str">
        <f t="shared" si="4"/>
        <v/>
      </c>
      <c r="O19" s="80"/>
      <c r="P19" s="81"/>
      <c r="Q19" s="4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60" t="str">
        <f>IF(A32="","",A32)</f>
        <v>Period 3</v>
      </c>
      <c r="AN19" s="118" t="str">
        <f>IF(C32="","",C32/B32)</f>
        <v/>
      </c>
      <c r="AO19" s="118"/>
      <c r="AP19" s="118" t="str">
        <f>IF(D32="","",D32/B32)</f>
        <v/>
      </c>
      <c r="AQ19" s="118"/>
      <c r="AR19" s="118" t="str">
        <f>IF(E32="","",E32/B32)</f>
        <v/>
      </c>
      <c r="AS19" s="118"/>
      <c r="AT19" s="118" t="str">
        <f>IF(F32="","",F32/B32)</f>
        <v/>
      </c>
      <c r="AU19" s="118"/>
      <c r="AV19" s="118" t="str">
        <f>IF(G32="","",G32/B32)</f>
        <v/>
      </c>
      <c r="AW19" s="118"/>
      <c r="AX19" s="118" t="str">
        <f>IF(H32="","",H32/B32)</f>
        <v/>
      </c>
      <c r="AY19" s="118"/>
      <c r="AZ19" s="118" t="str">
        <f>IF(I32="","",I32/B32)</f>
        <v/>
      </c>
      <c r="BA19" s="118"/>
      <c r="BB19" s="118" t="str">
        <f>IF(J32="","",J32/B32)</f>
        <v/>
      </c>
      <c r="BC19" s="119"/>
      <c r="BD19" s="3"/>
    </row>
    <row r="20" spans="1:56" ht="21" customHeight="1" x14ac:dyDescent="0.25">
      <c r="A20" s="51"/>
      <c r="B20" s="57"/>
      <c r="C20" s="54"/>
      <c r="D20" s="13"/>
      <c r="E20" s="13"/>
      <c r="F20" s="13"/>
      <c r="G20" s="13"/>
      <c r="H20" s="45"/>
      <c r="I20" s="45"/>
      <c r="J20" s="14"/>
      <c r="K20" s="33" t="str">
        <f t="shared" si="2"/>
        <v/>
      </c>
      <c r="L20" s="13"/>
      <c r="M20" s="6" t="str">
        <f t="shared" si="3"/>
        <v/>
      </c>
      <c r="N20" s="66" t="str">
        <f t="shared" si="4"/>
        <v/>
      </c>
      <c r="O20" s="80"/>
      <c r="P20" s="81"/>
      <c r="Q20" s="4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8"/>
      <c r="AN20" s="7"/>
      <c r="AO20" s="7"/>
      <c r="AP20" s="7"/>
      <c r="AQ20" s="7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ht="21" customHeight="1" x14ac:dyDescent="0.25">
      <c r="A21" s="51"/>
      <c r="B21" s="57"/>
      <c r="C21" s="54"/>
      <c r="D21" s="13"/>
      <c r="E21" s="13"/>
      <c r="F21" s="13"/>
      <c r="G21" s="13"/>
      <c r="H21" s="45"/>
      <c r="I21" s="45"/>
      <c r="J21" s="14"/>
      <c r="K21" s="33" t="str">
        <f t="shared" si="2"/>
        <v/>
      </c>
      <c r="L21" s="13"/>
      <c r="M21" s="6" t="str">
        <f t="shared" si="3"/>
        <v/>
      </c>
      <c r="N21" s="66" t="str">
        <f t="shared" si="4"/>
        <v/>
      </c>
      <c r="O21" s="80"/>
      <c r="P21" s="81"/>
      <c r="Q21" s="4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8"/>
      <c r="AN21" s="7"/>
      <c r="AO21" s="7"/>
      <c r="AP21" s="7"/>
      <c r="AQ21" s="7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ht="21" customHeight="1" x14ac:dyDescent="0.25">
      <c r="A22" s="51"/>
      <c r="B22" s="57"/>
      <c r="C22" s="54"/>
      <c r="D22" s="13"/>
      <c r="E22" s="13"/>
      <c r="F22" s="13"/>
      <c r="G22" s="13"/>
      <c r="H22" s="45"/>
      <c r="I22" s="45"/>
      <c r="J22" s="14"/>
      <c r="K22" s="33" t="str">
        <f t="shared" si="2"/>
        <v/>
      </c>
      <c r="L22" s="13"/>
      <c r="M22" s="6" t="str">
        <f t="shared" si="3"/>
        <v/>
      </c>
      <c r="N22" s="66" t="str">
        <f t="shared" si="4"/>
        <v/>
      </c>
      <c r="O22" s="80"/>
      <c r="P22" s="81"/>
      <c r="Q22" s="4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8"/>
      <c r="AN22" s="7"/>
      <c r="AO22" s="7"/>
      <c r="AP22" s="7"/>
      <c r="AQ22" s="7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ht="21" customHeight="1" x14ac:dyDescent="0.25">
      <c r="A23" s="51"/>
      <c r="B23" s="57"/>
      <c r="C23" s="54"/>
      <c r="D23" s="13"/>
      <c r="E23" s="13"/>
      <c r="F23" s="13"/>
      <c r="G23" s="13"/>
      <c r="H23" s="45"/>
      <c r="I23" s="45"/>
      <c r="J23" s="14"/>
      <c r="K23" s="33" t="str">
        <f t="shared" si="2"/>
        <v/>
      </c>
      <c r="L23" s="13"/>
      <c r="M23" s="6" t="str">
        <f t="shared" si="3"/>
        <v/>
      </c>
      <c r="N23" s="66" t="str">
        <f t="shared" si="4"/>
        <v/>
      </c>
      <c r="O23" s="80"/>
      <c r="P23" s="81"/>
      <c r="Q23" s="4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8"/>
      <c r="AN23" s="7"/>
      <c r="AO23" s="7"/>
      <c r="AP23" s="7"/>
      <c r="AQ23" s="7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ht="21" customHeight="1" x14ac:dyDescent="0.25">
      <c r="A24" s="51"/>
      <c r="B24" s="57"/>
      <c r="C24" s="54"/>
      <c r="D24" s="13"/>
      <c r="E24" s="13"/>
      <c r="F24" s="13"/>
      <c r="G24" s="13"/>
      <c r="H24" s="45"/>
      <c r="I24" s="45"/>
      <c r="J24" s="14"/>
      <c r="K24" s="33" t="str">
        <f t="shared" si="2"/>
        <v/>
      </c>
      <c r="L24" s="13"/>
      <c r="M24" s="6" t="str">
        <f t="shared" si="3"/>
        <v/>
      </c>
      <c r="N24" s="66" t="str">
        <f t="shared" si="4"/>
        <v/>
      </c>
      <c r="O24" s="80"/>
      <c r="P24" s="81"/>
      <c r="Q24" s="4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ht="21" customHeight="1" x14ac:dyDescent="0.25">
      <c r="A25" s="51"/>
      <c r="B25" s="57"/>
      <c r="C25" s="54"/>
      <c r="D25" s="13"/>
      <c r="E25" s="13"/>
      <c r="F25" s="13"/>
      <c r="G25" s="13"/>
      <c r="H25" s="45"/>
      <c r="I25" s="45"/>
      <c r="J25" s="14"/>
      <c r="K25" s="33" t="str">
        <f t="shared" si="2"/>
        <v/>
      </c>
      <c r="L25" s="13"/>
      <c r="M25" s="6" t="str">
        <f t="shared" si="3"/>
        <v/>
      </c>
      <c r="N25" s="66" t="str">
        <f t="shared" si="4"/>
        <v/>
      </c>
      <c r="O25" s="80"/>
      <c r="P25" s="81"/>
      <c r="Q25" s="4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ht="21" customHeight="1" x14ac:dyDescent="0.25">
      <c r="A26" s="51"/>
      <c r="B26" s="57"/>
      <c r="C26" s="54"/>
      <c r="D26" s="13"/>
      <c r="E26" s="13"/>
      <c r="F26" s="13"/>
      <c r="G26" s="13"/>
      <c r="H26" s="45"/>
      <c r="I26" s="45"/>
      <c r="J26" s="14"/>
      <c r="K26" s="33" t="str">
        <f t="shared" si="2"/>
        <v/>
      </c>
      <c r="L26" s="13"/>
      <c r="M26" s="6" t="str">
        <f t="shared" si="3"/>
        <v/>
      </c>
      <c r="N26" s="66" t="str">
        <f t="shared" si="4"/>
        <v/>
      </c>
      <c r="O26" s="80"/>
      <c r="P26" s="81"/>
      <c r="Q26" s="4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ht="21" customHeight="1" x14ac:dyDescent="0.25">
      <c r="A27" s="51"/>
      <c r="B27" s="57"/>
      <c r="C27" s="54"/>
      <c r="D27" s="13"/>
      <c r="E27" s="13"/>
      <c r="F27" s="13"/>
      <c r="G27" s="13"/>
      <c r="H27" s="45"/>
      <c r="I27" s="45"/>
      <c r="J27" s="14"/>
      <c r="K27" s="33" t="str">
        <f t="shared" si="2"/>
        <v/>
      </c>
      <c r="L27" s="13"/>
      <c r="M27" s="6" t="str">
        <f t="shared" si="3"/>
        <v/>
      </c>
      <c r="N27" s="66" t="str">
        <f t="shared" si="4"/>
        <v/>
      </c>
      <c r="O27" s="80"/>
      <c r="P27" s="81"/>
      <c r="Q27" s="4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ht="21" customHeight="1" x14ac:dyDescent="0.25">
      <c r="A28" s="51"/>
      <c r="B28" s="58"/>
      <c r="C28" s="55"/>
      <c r="D28" s="15"/>
      <c r="E28" s="15"/>
      <c r="F28" s="15"/>
      <c r="G28" s="15"/>
      <c r="H28" s="46"/>
      <c r="I28" s="46"/>
      <c r="J28" s="16"/>
      <c r="K28" s="33" t="str">
        <f t="shared" si="2"/>
        <v/>
      </c>
      <c r="L28" s="15"/>
      <c r="M28" s="9" t="str">
        <f t="shared" si="3"/>
        <v/>
      </c>
      <c r="N28" s="67" t="str">
        <f t="shared" si="4"/>
        <v/>
      </c>
      <c r="O28" s="103"/>
      <c r="P28" s="104"/>
      <c r="Q28" s="4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x14ac:dyDescent="0.25">
      <c r="A29" s="49" t="s">
        <v>35</v>
      </c>
      <c r="B29" s="64">
        <f>IF(B15="","",SUM(B15:B28))</f>
        <v>10300</v>
      </c>
      <c r="C29" s="62">
        <f t="shared" ref="C29:J29" si="5">IF(C14="","",SUM(C15:C28))</f>
        <v>4</v>
      </c>
      <c r="D29" s="62" t="str">
        <f t="shared" si="5"/>
        <v/>
      </c>
      <c r="E29" s="62" t="str">
        <f t="shared" si="5"/>
        <v/>
      </c>
      <c r="F29" s="62" t="str">
        <f t="shared" si="5"/>
        <v/>
      </c>
      <c r="G29" s="62" t="str">
        <f t="shared" si="5"/>
        <v/>
      </c>
      <c r="H29" s="62" t="str">
        <f t="shared" si="5"/>
        <v/>
      </c>
      <c r="I29" s="62" t="str">
        <f t="shared" si="5"/>
        <v/>
      </c>
      <c r="J29" s="62">
        <f t="shared" si="5"/>
        <v>52</v>
      </c>
      <c r="K29" s="62">
        <f>IF(K15="","",SUM(K15:K28))</f>
        <v>56</v>
      </c>
      <c r="L29" s="62">
        <f>IF(L15="","",SUM(L15:L28))</f>
        <v>0</v>
      </c>
      <c r="M29" s="62">
        <f>IF(M15="","",SUM(M15:M28))</f>
        <v>10244</v>
      </c>
      <c r="N29" s="63">
        <f t="shared" si="4"/>
        <v>5.4368932038834951E-3</v>
      </c>
      <c r="O29" s="101"/>
      <c r="P29" s="102"/>
      <c r="Q29" s="4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x14ac:dyDescent="0.25">
      <c r="A30" s="47" t="s">
        <v>20</v>
      </c>
      <c r="B30" s="65"/>
      <c r="C30" s="65"/>
      <c r="D30" s="65"/>
      <c r="E30" s="65"/>
      <c r="F30" s="65"/>
      <c r="G30" s="65"/>
      <c r="H30" s="65"/>
      <c r="I30" s="65"/>
      <c r="J30" s="65"/>
      <c r="K30" s="62"/>
      <c r="L30" s="65"/>
      <c r="M30" s="62"/>
      <c r="N30" s="63" t="str">
        <f t="shared" si="4"/>
        <v/>
      </c>
      <c r="O30" s="101"/>
      <c r="P30" s="102"/>
      <c r="Q30" s="4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x14ac:dyDescent="0.25">
      <c r="A31" s="47" t="s">
        <v>21</v>
      </c>
      <c r="B31" s="65"/>
      <c r="C31" s="65"/>
      <c r="D31" s="65"/>
      <c r="E31" s="65"/>
      <c r="F31" s="65"/>
      <c r="G31" s="65"/>
      <c r="H31" s="65"/>
      <c r="I31" s="65"/>
      <c r="J31" s="65"/>
      <c r="K31" s="62"/>
      <c r="L31" s="65"/>
      <c r="M31" s="62"/>
      <c r="N31" s="63" t="str">
        <f t="shared" si="4"/>
        <v/>
      </c>
      <c r="O31" s="101"/>
      <c r="P31" s="102"/>
      <c r="Q31" s="4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x14ac:dyDescent="0.25">
      <c r="A32" s="47" t="s">
        <v>22</v>
      </c>
      <c r="B32" s="65"/>
      <c r="C32" s="65"/>
      <c r="D32" s="65"/>
      <c r="E32" s="65"/>
      <c r="F32" s="65"/>
      <c r="G32" s="65"/>
      <c r="H32" s="65"/>
      <c r="I32" s="65"/>
      <c r="J32" s="65"/>
      <c r="K32" s="62"/>
      <c r="L32" s="65"/>
      <c r="M32" s="62"/>
      <c r="N32" s="63" t="str">
        <f t="shared" si="4"/>
        <v/>
      </c>
      <c r="O32" s="101"/>
      <c r="P32" s="102"/>
      <c r="Q32" s="4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x14ac:dyDescent="0.25">
      <c r="A33" s="48" t="s">
        <v>34</v>
      </c>
      <c r="B33" s="62">
        <f>IF(B29="","",B29+B30+B31+B32)</f>
        <v>10300</v>
      </c>
      <c r="C33" s="62">
        <f t="shared" ref="C33:M33" si="6">IF(C29="","",C29+C30+C31+C32)</f>
        <v>4</v>
      </c>
      <c r="D33" s="62" t="str">
        <f t="shared" si="6"/>
        <v/>
      </c>
      <c r="E33" s="62" t="str">
        <f t="shared" si="6"/>
        <v/>
      </c>
      <c r="F33" s="62" t="str">
        <f t="shared" si="6"/>
        <v/>
      </c>
      <c r="G33" s="62" t="str">
        <f t="shared" si="6"/>
        <v/>
      </c>
      <c r="H33" s="62" t="str">
        <f t="shared" si="6"/>
        <v/>
      </c>
      <c r="I33" s="62" t="str">
        <f t="shared" si="6"/>
        <v/>
      </c>
      <c r="J33" s="62">
        <f t="shared" si="6"/>
        <v>52</v>
      </c>
      <c r="K33" s="62">
        <f t="shared" si="6"/>
        <v>56</v>
      </c>
      <c r="L33" s="62">
        <f t="shared" si="6"/>
        <v>0</v>
      </c>
      <c r="M33" s="62">
        <f t="shared" si="6"/>
        <v>10244</v>
      </c>
      <c r="N33" s="63">
        <f t="shared" si="4"/>
        <v>5.4368932038834951E-3</v>
      </c>
      <c r="O33" s="84"/>
      <c r="P33" s="85"/>
      <c r="Q33" s="4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x14ac:dyDescent="0.25">
      <c r="A34" s="8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7"/>
      <c r="O34" s="7"/>
      <c r="P34" s="4"/>
      <c r="Q34" s="4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x14ac:dyDescent="0.25">
      <c r="A35" s="89" t="s">
        <v>29</v>
      </c>
      <c r="B35" s="90"/>
      <c r="C35" s="90"/>
      <c r="D35" s="90"/>
      <c r="E35" s="90"/>
      <c r="F35" s="91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56" x14ac:dyDescent="0.25">
      <c r="A36" s="83" t="s">
        <v>44</v>
      </c>
      <c r="B36" s="69"/>
      <c r="C36" s="69"/>
      <c r="D36" s="69"/>
      <c r="E36" s="69"/>
      <c r="F36" s="70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56" x14ac:dyDescent="0.25">
      <c r="A37" s="68" t="s">
        <v>45</v>
      </c>
      <c r="B37" s="69"/>
      <c r="C37" s="69"/>
      <c r="D37" s="69"/>
      <c r="E37" s="69"/>
      <c r="F37" s="70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56" x14ac:dyDescent="0.25">
      <c r="A38" s="68"/>
      <c r="B38" s="69"/>
      <c r="C38" s="69"/>
      <c r="D38" s="69"/>
      <c r="E38" s="69"/>
      <c r="F38" s="7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56" x14ac:dyDescent="0.25">
      <c r="A39" s="68"/>
      <c r="B39" s="69"/>
      <c r="C39" s="69"/>
      <c r="D39" s="69"/>
      <c r="E39" s="69"/>
      <c r="F39" s="7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56" x14ac:dyDescent="0.25">
      <c r="A40" s="68"/>
      <c r="B40" s="69"/>
      <c r="C40" s="69"/>
      <c r="D40" s="69"/>
      <c r="E40" s="69"/>
      <c r="F40" s="70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56" x14ac:dyDescent="0.25">
      <c r="A41" s="86"/>
      <c r="B41" s="87"/>
      <c r="C41" s="87"/>
      <c r="D41" s="87"/>
      <c r="E41" s="87"/>
      <c r="F41" s="8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56" x14ac:dyDescent="0.25">
      <c r="G42" s="82"/>
      <c r="H42" s="82"/>
      <c r="I42" s="82"/>
      <c r="J42" s="82"/>
      <c r="K42" s="82"/>
      <c r="L42" s="82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</sheetData>
  <mergeCells count="143">
    <mergeCell ref="AU4:AX4"/>
    <mergeCell ref="AZ4:BA4"/>
    <mergeCell ref="BB4:BE4"/>
    <mergeCell ref="B5:E5"/>
    <mergeCell ref="F5:G5"/>
    <mergeCell ref="H5:J5"/>
    <mergeCell ref="M5:P5"/>
    <mergeCell ref="R5:S5"/>
    <mergeCell ref="T5:W5"/>
    <mergeCell ref="X5:Y5"/>
    <mergeCell ref="X4:Y4"/>
    <mergeCell ref="AE4:AF4"/>
    <mergeCell ref="AG4:AJ4"/>
    <mergeCell ref="AM4:AN4"/>
    <mergeCell ref="AO4:AR4"/>
    <mergeCell ref="AS4:AT4"/>
    <mergeCell ref="B4:E4"/>
    <mergeCell ref="F4:G4"/>
    <mergeCell ref="H4:J4"/>
    <mergeCell ref="M4:P4"/>
    <mergeCell ref="R4:S4"/>
    <mergeCell ref="T4:W4"/>
    <mergeCell ref="AZ5:BA5"/>
    <mergeCell ref="BB5:BE5"/>
    <mergeCell ref="B6:E6"/>
    <mergeCell ref="F6:G6"/>
    <mergeCell ref="H6:J6"/>
    <mergeCell ref="M6:P6"/>
    <mergeCell ref="R6:S6"/>
    <mergeCell ref="T6:W6"/>
    <mergeCell ref="X6:Y6"/>
    <mergeCell ref="AE6:AF6"/>
    <mergeCell ref="AE5:AF5"/>
    <mergeCell ref="AG5:AJ5"/>
    <mergeCell ref="AM5:AN5"/>
    <mergeCell ref="AO5:AR5"/>
    <mergeCell ref="AS5:AT5"/>
    <mergeCell ref="AU5:AX5"/>
    <mergeCell ref="BB6:BE6"/>
    <mergeCell ref="M7:P7"/>
    <mergeCell ref="AE7:AF7"/>
    <mergeCell ref="AG7:AJ7"/>
    <mergeCell ref="AZ7:BA7"/>
    <mergeCell ref="BB7:BE7"/>
    <mergeCell ref="AG6:AJ6"/>
    <mergeCell ref="AM6:AN6"/>
    <mergeCell ref="AO6:AR6"/>
    <mergeCell ref="AS6:AT6"/>
    <mergeCell ref="AU6:AX6"/>
    <mergeCell ref="AZ6:BA6"/>
    <mergeCell ref="M8:P8"/>
    <mergeCell ref="AE8:AF8"/>
    <mergeCell ref="AG8:AJ8"/>
    <mergeCell ref="AZ8:BA8"/>
    <mergeCell ref="BB8:BE8"/>
    <mergeCell ref="M9:P9"/>
    <mergeCell ref="AE9:AF9"/>
    <mergeCell ref="AG9:AJ9"/>
    <mergeCell ref="AZ9:BA9"/>
    <mergeCell ref="BB9:BE9"/>
    <mergeCell ref="A13:P13"/>
    <mergeCell ref="R13:AJ13"/>
    <mergeCell ref="AM13:BE13"/>
    <mergeCell ref="O14:P14"/>
    <mergeCell ref="R14:AJ14"/>
    <mergeCell ref="AM14:BE14"/>
    <mergeCell ref="M10:P10"/>
    <mergeCell ref="AE10:AF10"/>
    <mergeCell ref="AG10:AJ10"/>
    <mergeCell ref="AZ10:BA10"/>
    <mergeCell ref="BB10:BE10"/>
    <mergeCell ref="M11:P11"/>
    <mergeCell ref="AE11:AF11"/>
    <mergeCell ref="AG11:AJ11"/>
    <mergeCell ref="AZ11:BA11"/>
    <mergeCell ref="BB11:BE11"/>
    <mergeCell ref="AX15:AY15"/>
    <mergeCell ref="AZ15:BA15"/>
    <mergeCell ref="BB15:BC15"/>
    <mergeCell ref="O16:P16"/>
    <mergeCell ref="AN16:AO16"/>
    <mergeCell ref="AP16:AQ16"/>
    <mergeCell ref="AR16:AS16"/>
    <mergeCell ref="AT16:AU16"/>
    <mergeCell ref="AV16:AW16"/>
    <mergeCell ref="AX16:AY16"/>
    <mergeCell ref="O15:P15"/>
    <mergeCell ref="AN15:AO15"/>
    <mergeCell ref="AP15:AQ15"/>
    <mergeCell ref="AR15:AS15"/>
    <mergeCell ref="AT15:AU15"/>
    <mergeCell ref="AV15:AW15"/>
    <mergeCell ref="AZ16:BA16"/>
    <mergeCell ref="BB16:BC16"/>
    <mergeCell ref="O17:P17"/>
    <mergeCell ref="AN17:AO17"/>
    <mergeCell ref="AP17:AQ17"/>
    <mergeCell ref="AR17:AS17"/>
    <mergeCell ref="AT17:AU17"/>
    <mergeCell ref="AV17:AW17"/>
    <mergeCell ref="AX17:AY17"/>
    <mergeCell ref="AZ17:BA17"/>
    <mergeCell ref="BB17:BC17"/>
    <mergeCell ref="O18:P18"/>
    <mergeCell ref="AN18:AO18"/>
    <mergeCell ref="AP18:AQ18"/>
    <mergeCell ref="AR18:AS18"/>
    <mergeCell ref="AT18:AU18"/>
    <mergeCell ref="AV18:AW18"/>
    <mergeCell ref="AX18:AY18"/>
    <mergeCell ref="AZ18:BA18"/>
    <mergeCell ref="BB18:BC18"/>
    <mergeCell ref="O23:P23"/>
    <mergeCell ref="O24:P24"/>
    <mergeCell ref="O25:P25"/>
    <mergeCell ref="O26:P26"/>
    <mergeCell ref="O27:P27"/>
    <mergeCell ref="O28:P28"/>
    <mergeCell ref="AX19:AY19"/>
    <mergeCell ref="AZ19:BA19"/>
    <mergeCell ref="BB19:BC19"/>
    <mergeCell ref="O20:P20"/>
    <mergeCell ref="O21:P21"/>
    <mergeCell ref="O22:P22"/>
    <mergeCell ref="O19:P19"/>
    <mergeCell ref="AN19:AO19"/>
    <mergeCell ref="AP19:AQ19"/>
    <mergeCell ref="AR19:AS19"/>
    <mergeCell ref="AT19:AU19"/>
    <mergeCell ref="AV19:AW19"/>
    <mergeCell ref="G42:L42"/>
    <mergeCell ref="A36:F36"/>
    <mergeCell ref="A37:F37"/>
    <mergeCell ref="A38:F38"/>
    <mergeCell ref="A39:F39"/>
    <mergeCell ref="A40:F40"/>
    <mergeCell ref="A41:F41"/>
    <mergeCell ref="O29:P29"/>
    <mergeCell ref="O30:P30"/>
    <mergeCell ref="O31:P31"/>
    <mergeCell ref="O32:P32"/>
    <mergeCell ref="O33:P33"/>
    <mergeCell ref="A35:F35"/>
  </mergeCells>
  <hyperlinks>
    <hyperlink ref="A36" r:id="rId1" xr:uid="{A03A0C8A-9D62-43C5-BB0D-68BA73BDAED5}"/>
  </hyperlinks>
  <pageMargins left="0.45" right="0.45" top="0.25" bottom="0.25" header="0.3" footer="0.3"/>
  <pageSetup orientation="landscape" r:id="rId2"/>
  <headerFooter>
    <oddFooter>&amp;L&amp;8Supplier Inspection Services, Inc.(1/12)&amp;C&amp;8 877.263.7097&amp;R&amp;8www.sis-inspection.net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C0F05-9915-43C0-9894-B44F27ADDE7F}">
  <dimension ref="A1:BE42"/>
  <sheetViews>
    <sheetView showWhiteSpace="0" zoomScale="75" zoomScaleNormal="75" workbookViewId="0">
      <selection activeCell="A20" sqref="A20"/>
    </sheetView>
  </sheetViews>
  <sheetFormatPr defaultRowHeight="15" x14ac:dyDescent="0.25"/>
  <cols>
    <col min="1" max="1" width="9.42578125" customWidth="1"/>
    <col min="2" max="2" width="9.5703125" customWidth="1"/>
    <col min="3" max="10" width="7.42578125" customWidth="1"/>
    <col min="11" max="11" width="8.85546875" customWidth="1"/>
    <col min="12" max="12" width="9.85546875" customWidth="1"/>
    <col min="13" max="13" width="8.85546875" customWidth="1"/>
    <col min="14" max="14" width="7.5703125" customWidth="1"/>
    <col min="15" max="15" width="6.42578125" customWidth="1"/>
    <col min="16" max="16" width="6.7109375" customWidth="1"/>
    <col min="17" max="17" width="2.140625" customWidth="1"/>
    <col min="18" max="18" width="6.7109375" customWidth="1"/>
    <col min="19" max="36" width="6.28515625" customWidth="1"/>
    <col min="37" max="38" width="2.140625" customWidth="1"/>
    <col min="39" max="39" width="8.42578125" customWidth="1"/>
    <col min="40" max="57" width="6.5703125" customWidth="1"/>
  </cols>
  <sheetData>
    <row r="1" spans="1:57" s="35" customFormat="1" ht="15.75" x14ac:dyDescent="0.25">
      <c r="A1" s="34" t="s">
        <v>14</v>
      </c>
      <c r="R1" s="34" t="s">
        <v>19</v>
      </c>
      <c r="S1" s="34"/>
      <c r="T1" s="34"/>
      <c r="U1" s="34"/>
      <c r="V1" s="34"/>
      <c r="AM1" s="34" t="s">
        <v>15</v>
      </c>
      <c r="AN1" s="34"/>
      <c r="AO1" s="34"/>
      <c r="AP1" s="34"/>
      <c r="AQ1" s="34"/>
    </row>
    <row r="2" spans="1:57" ht="12.9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2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2"/>
      <c r="BA2" s="2"/>
      <c r="BB2" s="2"/>
      <c r="BC2" s="2"/>
    </row>
    <row r="3" spans="1:57" ht="8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7" x14ac:dyDescent="0.25">
      <c r="A4" s="42" t="s">
        <v>10</v>
      </c>
      <c r="B4" s="69" t="s">
        <v>36</v>
      </c>
      <c r="C4" s="69"/>
      <c r="D4" s="69"/>
      <c r="E4" s="70"/>
      <c r="F4" s="74" t="s">
        <v>26</v>
      </c>
      <c r="G4" s="76"/>
      <c r="H4" s="93" t="s">
        <v>39</v>
      </c>
      <c r="I4" s="93"/>
      <c r="J4" s="94"/>
      <c r="K4" s="21"/>
      <c r="L4" s="18" t="s">
        <v>30</v>
      </c>
      <c r="M4" s="92" t="s">
        <v>42</v>
      </c>
      <c r="N4" s="93"/>
      <c r="O4" s="93"/>
      <c r="P4" s="94"/>
      <c r="Q4" s="22"/>
      <c r="R4" s="74" t="s">
        <v>10</v>
      </c>
      <c r="S4" s="76"/>
      <c r="T4" s="69" t="str">
        <f>IF(B4="","",B4)</f>
        <v>GREEN TOKAI</v>
      </c>
      <c r="U4" s="69"/>
      <c r="V4" s="69"/>
      <c r="W4" s="70"/>
      <c r="X4" s="74" t="s">
        <v>26</v>
      </c>
      <c r="Y4" s="76"/>
      <c r="Z4" s="43" t="str">
        <f>IF(H4="","",H4)</f>
        <v>19-1087</v>
      </c>
      <c r="AA4" s="43"/>
      <c r="AB4" s="43"/>
      <c r="AC4" s="44"/>
      <c r="AD4" s="21"/>
      <c r="AE4" s="77" t="s">
        <v>30</v>
      </c>
      <c r="AF4" s="78"/>
      <c r="AG4" s="69" t="str">
        <f>IF(M4="","",M4)</f>
        <v>DATE CODE EARLIER THAN 9/05</v>
      </c>
      <c r="AH4" s="69"/>
      <c r="AI4" s="69"/>
      <c r="AJ4" s="70"/>
      <c r="AK4" s="23"/>
      <c r="AL4" s="23"/>
      <c r="AM4" s="74" t="s">
        <v>10</v>
      </c>
      <c r="AN4" s="76"/>
      <c r="AO4" s="69" t="str">
        <f>IF(T4="","",T4)</f>
        <v>GREEN TOKAI</v>
      </c>
      <c r="AP4" s="69"/>
      <c r="AQ4" s="69"/>
      <c r="AR4" s="70"/>
      <c r="AS4" s="74" t="s">
        <v>26</v>
      </c>
      <c r="AT4" s="76"/>
      <c r="AU4" s="68" t="str">
        <f>IF(Z4="","",Z4)</f>
        <v>19-1087</v>
      </c>
      <c r="AV4" s="69"/>
      <c r="AW4" s="69"/>
      <c r="AX4" s="70"/>
      <c r="AY4" s="40"/>
      <c r="AZ4" s="74" t="s">
        <v>30</v>
      </c>
      <c r="BA4" s="75"/>
      <c r="BB4" s="69" t="str">
        <f>IF(M4="","",M4)</f>
        <v>DATE CODE EARLIER THAN 9/05</v>
      </c>
      <c r="BC4" s="69"/>
      <c r="BD4" s="69"/>
      <c r="BE4" s="70"/>
    </row>
    <row r="5" spans="1:57" x14ac:dyDescent="0.25">
      <c r="A5" s="41" t="s">
        <v>11</v>
      </c>
      <c r="B5" s="69" t="s">
        <v>37</v>
      </c>
      <c r="C5" s="69"/>
      <c r="D5" s="69"/>
      <c r="E5" s="70"/>
      <c r="F5" s="74" t="s">
        <v>13</v>
      </c>
      <c r="G5" s="76"/>
      <c r="H5" s="69" t="s">
        <v>40</v>
      </c>
      <c r="I5" s="69"/>
      <c r="J5" s="70"/>
      <c r="K5" s="21"/>
      <c r="L5" s="18" t="s">
        <v>31</v>
      </c>
      <c r="M5" s="79"/>
      <c r="N5" s="69"/>
      <c r="O5" s="69"/>
      <c r="P5" s="70"/>
      <c r="Q5" s="23"/>
      <c r="R5" s="74" t="s">
        <v>11</v>
      </c>
      <c r="S5" s="76"/>
      <c r="T5" s="69" t="str">
        <f>IF(B5="","",B5)</f>
        <v>BROOKE SHEARER</v>
      </c>
      <c r="U5" s="69"/>
      <c r="V5" s="69"/>
      <c r="W5" s="70"/>
      <c r="X5" s="74" t="s">
        <v>13</v>
      </c>
      <c r="Y5" s="76"/>
      <c r="Z5" s="43" t="str">
        <f>IF(H5="","",H5)</f>
        <v>TRIM</v>
      </c>
      <c r="AA5" s="43"/>
      <c r="AB5" s="43"/>
      <c r="AC5" s="44"/>
      <c r="AD5" s="21"/>
      <c r="AE5" s="77" t="s">
        <v>31</v>
      </c>
      <c r="AF5" s="78"/>
      <c r="AG5" s="69" t="str">
        <f t="shared" ref="AG5:AG11" si="0">IF(M5="","",M5)</f>
        <v/>
      </c>
      <c r="AH5" s="69"/>
      <c r="AI5" s="69"/>
      <c r="AJ5" s="70"/>
      <c r="AK5" s="23"/>
      <c r="AL5" s="23"/>
      <c r="AM5" s="74" t="s">
        <v>11</v>
      </c>
      <c r="AN5" s="76"/>
      <c r="AO5" s="69" t="str">
        <f>IF(T5="","",T5)</f>
        <v>BROOKE SHEARER</v>
      </c>
      <c r="AP5" s="69"/>
      <c r="AQ5" s="69"/>
      <c r="AR5" s="70"/>
      <c r="AS5" s="74" t="s">
        <v>13</v>
      </c>
      <c r="AT5" s="76"/>
      <c r="AU5" s="68" t="str">
        <f>IF(Z5="","",Z5)</f>
        <v>TRIM</v>
      </c>
      <c r="AV5" s="69"/>
      <c r="AW5" s="69"/>
      <c r="AX5" s="70"/>
      <c r="AY5" s="40"/>
      <c r="AZ5" s="74" t="s">
        <v>31</v>
      </c>
      <c r="BA5" s="75"/>
      <c r="BB5" s="69" t="str">
        <f t="shared" ref="BB5:BB11" si="1">IF(M5="","",M5)</f>
        <v/>
      </c>
      <c r="BC5" s="69"/>
      <c r="BD5" s="69"/>
      <c r="BE5" s="70"/>
    </row>
    <row r="6" spans="1:57" x14ac:dyDescent="0.25">
      <c r="A6" s="41" t="s">
        <v>12</v>
      </c>
      <c r="B6" s="69" t="s">
        <v>38</v>
      </c>
      <c r="C6" s="69"/>
      <c r="D6" s="69"/>
      <c r="E6" s="70"/>
      <c r="F6" s="74" t="s">
        <v>27</v>
      </c>
      <c r="G6" s="76"/>
      <c r="H6" s="93" t="s">
        <v>47</v>
      </c>
      <c r="I6" s="93"/>
      <c r="J6" s="94"/>
      <c r="K6" s="21"/>
      <c r="L6" s="18" t="s">
        <v>3</v>
      </c>
      <c r="M6" s="92"/>
      <c r="N6" s="93"/>
      <c r="O6" s="93"/>
      <c r="P6" s="94"/>
      <c r="Q6" s="22"/>
      <c r="R6" s="74" t="s">
        <v>12</v>
      </c>
      <c r="S6" s="76"/>
      <c r="T6" s="69" t="str">
        <f>IF(B6="","",B6)</f>
        <v>REQUIRED</v>
      </c>
      <c r="U6" s="69"/>
      <c r="V6" s="69"/>
      <c r="W6" s="70"/>
      <c r="X6" s="74" t="s">
        <v>27</v>
      </c>
      <c r="Y6" s="76"/>
      <c r="Z6" s="43" t="str">
        <f>IF(H6="","",H6)</f>
        <v>72910-TXM</v>
      </c>
      <c r="AA6" s="43"/>
      <c r="AB6" s="43"/>
      <c r="AC6" s="44"/>
      <c r="AD6" s="21"/>
      <c r="AE6" s="77" t="s">
        <v>3</v>
      </c>
      <c r="AF6" s="78"/>
      <c r="AG6" s="69" t="str">
        <f t="shared" si="0"/>
        <v/>
      </c>
      <c r="AH6" s="69"/>
      <c r="AI6" s="69"/>
      <c r="AJ6" s="70"/>
      <c r="AK6" s="23"/>
      <c r="AL6" s="23"/>
      <c r="AM6" s="74" t="s">
        <v>12</v>
      </c>
      <c r="AN6" s="76"/>
      <c r="AO6" s="69" t="str">
        <f>IF(T6="","",T6)</f>
        <v>REQUIRED</v>
      </c>
      <c r="AP6" s="69"/>
      <c r="AQ6" s="69"/>
      <c r="AR6" s="70"/>
      <c r="AS6" s="74" t="s">
        <v>27</v>
      </c>
      <c r="AT6" s="76"/>
      <c r="AU6" s="68" t="str">
        <f>IF(Z6="","",Z6)</f>
        <v>72910-TXM</v>
      </c>
      <c r="AV6" s="69"/>
      <c r="AW6" s="69"/>
      <c r="AX6" s="70"/>
      <c r="AY6" s="40"/>
      <c r="AZ6" s="74" t="s">
        <v>3</v>
      </c>
      <c r="BA6" s="75"/>
      <c r="BB6" s="69" t="str">
        <f t="shared" si="1"/>
        <v/>
      </c>
      <c r="BC6" s="69"/>
      <c r="BD6" s="69"/>
      <c r="BE6" s="70"/>
    </row>
    <row r="7" spans="1:57" x14ac:dyDescent="0.25">
      <c r="A7" s="8"/>
      <c r="B7" s="23"/>
      <c r="C7" s="23"/>
      <c r="D7" s="21"/>
      <c r="E7" s="22"/>
      <c r="F7" s="22"/>
      <c r="G7" s="22"/>
      <c r="H7" s="22"/>
      <c r="I7" s="22"/>
      <c r="J7" s="22"/>
      <c r="K7" s="21"/>
      <c r="L7" s="18" t="s">
        <v>4</v>
      </c>
      <c r="M7" s="92"/>
      <c r="N7" s="93"/>
      <c r="O7" s="93"/>
      <c r="P7" s="94"/>
      <c r="Q7" s="22"/>
      <c r="R7" s="36"/>
      <c r="S7" s="36"/>
      <c r="T7" s="23"/>
      <c r="U7" s="23"/>
      <c r="V7" s="23"/>
      <c r="W7" s="23"/>
      <c r="X7" s="3"/>
      <c r="Y7" s="3"/>
      <c r="Z7" s="3"/>
      <c r="AA7" s="3"/>
      <c r="AB7" s="3"/>
      <c r="AC7" s="3"/>
      <c r="AD7" s="21"/>
      <c r="AE7" s="77" t="s">
        <v>4</v>
      </c>
      <c r="AF7" s="78"/>
      <c r="AG7" s="69" t="str">
        <f t="shared" si="0"/>
        <v/>
      </c>
      <c r="AH7" s="69"/>
      <c r="AI7" s="69"/>
      <c r="AJ7" s="70"/>
      <c r="AK7" s="23"/>
      <c r="AL7" s="23"/>
      <c r="AM7" s="36"/>
      <c r="AN7" s="36"/>
      <c r="AO7" s="23"/>
      <c r="AP7" s="23"/>
      <c r="AQ7" s="23"/>
      <c r="AR7" s="23"/>
      <c r="AS7" s="3"/>
      <c r="AT7" s="3"/>
      <c r="AU7" s="3"/>
      <c r="AV7" s="3"/>
      <c r="AW7" s="3"/>
      <c r="AX7" s="21"/>
      <c r="AY7" s="36"/>
      <c r="AZ7" s="74" t="s">
        <v>4</v>
      </c>
      <c r="BA7" s="75"/>
      <c r="BB7" s="69" t="str">
        <f t="shared" si="1"/>
        <v/>
      </c>
      <c r="BC7" s="69"/>
      <c r="BD7" s="69"/>
      <c r="BE7" s="70"/>
    </row>
    <row r="8" spans="1:57" x14ac:dyDescent="0.25">
      <c r="A8" s="8"/>
      <c r="B8" s="23"/>
      <c r="C8" s="23"/>
      <c r="D8" s="21"/>
      <c r="E8" s="22"/>
      <c r="F8" s="22"/>
      <c r="G8" s="22"/>
      <c r="H8" s="22"/>
      <c r="I8" s="22"/>
      <c r="J8" s="22"/>
      <c r="K8" s="21"/>
      <c r="L8" s="18" t="s">
        <v>5</v>
      </c>
      <c r="M8" s="92"/>
      <c r="N8" s="93"/>
      <c r="O8" s="93"/>
      <c r="P8" s="94"/>
      <c r="Q8" s="22"/>
      <c r="R8" s="36"/>
      <c r="S8" s="36"/>
      <c r="T8" s="23"/>
      <c r="U8" s="23"/>
      <c r="V8" s="23"/>
      <c r="W8" s="23"/>
      <c r="X8" s="3"/>
      <c r="Y8" s="3"/>
      <c r="Z8" s="3"/>
      <c r="AA8" s="3"/>
      <c r="AB8" s="3"/>
      <c r="AC8" s="3"/>
      <c r="AD8" s="21"/>
      <c r="AE8" s="77" t="s">
        <v>5</v>
      </c>
      <c r="AF8" s="78"/>
      <c r="AG8" s="79" t="str">
        <f>IF(M8="","",M8)</f>
        <v/>
      </c>
      <c r="AH8" s="69"/>
      <c r="AI8" s="69"/>
      <c r="AJ8" s="70"/>
      <c r="AK8" s="23"/>
      <c r="AL8" s="23"/>
      <c r="AM8" s="36"/>
      <c r="AN8" s="36"/>
      <c r="AO8" s="23"/>
      <c r="AP8" s="23"/>
      <c r="AQ8" s="23"/>
      <c r="AR8" s="23"/>
      <c r="AS8" s="3"/>
      <c r="AT8" s="3"/>
      <c r="AU8" s="3"/>
      <c r="AV8" s="3"/>
      <c r="AW8" s="3"/>
      <c r="AX8" s="21"/>
      <c r="AY8" s="36"/>
      <c r="AZ8" s="74" t="s">
        <v>5</v>
      </c>
      <c r="BA8" s="75"/>
      <c r="BB8" s="68" t="str">
        <f>IF(M8="","",M8)</f>
        <v/>
      </c>
      <c r="BC8" s="69"/>
      <c r="BD8" s="69"/>
      <c r="BE8" s="70"/>
    </row>
    <row r="9" spans="1:57" x14ac:dyDescent="0.25">
      <c r="A9" s="8"/>
      <c r="B9" s="23"/>
      <c r="C9" s="23"/>
      <c r="D9" s="21"/>
      <c r="E9" s="22"/>
      <c r="F9" s="22"/>
      <c r="G9" s="22"/>
      <c r="H9" s="22"/>
      <c r="I9" s="22"/>
      <c r="J9" s="22"/>
      <c r="K9" s="21"/>
      <c r="L9" s="18" t="s">
        <v>9</v>
      </c>
      <c r="M9" s="92"/>
      <c r="N9" s="93"/>
      <c r="O9" s="93"/>
      <c r="P9" s="94"/>
      <c r="Q9" s="22"/>
      <c r="R9" s="36"/>
      <c r="S9" s="36"/>
      <c r="T9" s="23"/>
      <c r="U9" s="23"/>
      <c r="V9" s="23"/>
      <c r="W9" s="23"/>
      <c r="X9" s="3"/>
      <c r="Y9" s="3"/>
      <c r="Z9" s="3"/>
      <c r="AA9" s="3"/>
      <c r="AB9" s="3"/>
      <c r="AC9" s="3"/>
      <c r="AD9" s="21"/>
      <c r="AE9" s="77" t="s">
        <v>9</v>
      </c>
      <c r="AF9" s="78"/>
      <c r="AG9" s="79" t="str">
        <f>IF(M9="","",M9)</f>
        <v/>
      </c>
      <c r="AH9" s="69"/>
      <c r="AI9" s="69"/>
      <c r="AJ9" s="70"/>
      <c r="AK9" s="23"/>
      <c r="AL9" s="23"/>
      <c r="AM9" s="36"/>
      <c r="AN9" s="36"/>
      <c r="AO9" s="23"/>
      <c r="AP9" s="23"/>
      <c r="AQ9" s="23"/>
      <c r="AR9" s="23"/>
      <c r="AS9" s="3"/>
      <c r="AT9" s="3"/>
      <c r="AU9" s="3"/>
      <c r="AV9" s="3"/>
      <c r="AW9" s="3"/>
      <c r="AX9" s="21"/>
      <c r="AY9" s="36"/>
      <c r="AZ9" s="74" t="s">
        <v>9</v>
      </c>
      <c r="BA9" s="75"/>
      <c r="BB9" s="68" t="str">
        <f>IF(M9="","",M9)</f>
        <v/>
      </c>
      <c r="BC9" s="69"/>
      <c r="BD9" s="69"/>
      <c r="BE9" s="70"/>
    </row>
    <row r="10" spans="1:57" x14ac:dyDescent="0.25">
      <c r="A10" s="8"/>
      <c r="B10" s="23"/>
      <c r="C10" s="23"/>
      <c r="D10" s="21"/>
      <c r="E10" s="22"/>
      <c r="F10" s="22"/>
      <c r="G10" s="22"/>
      <c r="H10" s="22"/>
      <c r="I10" s="22"/>
      <c r="J10" s="22"/>
      <c r="K10" s="21"/>
      <c r="L10" s="18" t="s">
        <v>32</v>
      </c>
      <c r="M10" s="92"/>
      <c r="N10" s="93"/>
      <c r="O10" s="93"/>
      <c r="P10" s="94"/>
      <c r="Q10" s="22"/>
      <c r="R10" s="36"/>
      <c r="S10" s="36"/>
      <c r="T10" s="23"/>
      <c r="U10" s="23"/>
      <c r="V10" s="23"/>
      <c r="W10" s="23"/>
      <c r="X10" s="3"/>
      <c r="Y10" s="3"/>
      <c r="Z10" s="3"/>
      <c r="AA10" s="3"/>
      <c r="AB10" s="3"/>
      <c r="AC10" s="3"/>
      <c r="AD10" s="21"/>
      <c r="AE10" s="77" t="s">
        <v>32</v>
      </c>
      <c r="AF10" s="78"/>
      <c r="AG10" s="69" t="str">
        <f t="shared" si="0"/>
        <v/>
      </c>
      <c r="AH10" s="69"/>
      <c r="AI10" s="69"/>
      <c r="AJ10" s="70"/>
      <c r="AK10" s="23"/>
      <c r="AL10" s="23"/>
      <c r="AM10" s="36"/>
      <c r="AN10" s="36"/>
      <c r="AO10" s="23"/>
      <c r="AP10" s="23"/>
      <c r="AQ10" s="23"/>
      <c r="AR10" s="23"/>
      <c r="AS10" s="3"/>
      <c r="AT10" s="3"/>
      <c r="AU10" s="3"/>
      <c r="AV10" s="3"/>
      <c r="AW10" s="3"/>
      <c r="AX10" s="21"/>
      <c r="AY10" s="36"/>
      <c r="AZ10" s="74" t="s">
        <v>32</v>
      </c>
      <c r="BA10" s="75"/>
      <c r="BB10" s="69" t="str">
        <f t="shared" si="1"/>
        <v/>
      </c>
      <c r="BC10" s="69"/>
      <c r="BD10" s="69"/>
      <c r="BE10" s="70"/>
    </row>
    <row r="11" spans="1:57" x14ac:dyDescent="0.25">
      <c r="A11" s="8"/>
      <c r="B11" s="23"/>
      <c r="C11" s="23"/>
      <c r="D11" s="3"/>
      <c r="E11" s="3"/>
      <c r="F11" s="3"/>
      <c r="G11" s="3"/>
      <c r="H11" s="3"/>
      <c r="I11" s="3"/>
      <c r="J11" s="21"/>
      <c r="K11" s="21"/>
      <c r="L11" s="18" t="s">
        <v>33</v>
      </c>
      <c r="M11" s="92" t="s">
        <v>43</v>
      </c>
      <c r="N11" s="93"/>
      <c r="O11" s="93"/>
      <c r="P11" s="94"/>
      <c r="Q11" s="22"/>
      <c r="R11" s="36"/>
      <c r="S11" s="36"/>
      <c r="T11" s="23"/>
      <c r="U11" s="23"/>
      <c r="V11" s="23"/>
      <c r="W11" s="23"/>
      <c r="X11" s="3"/>
      <c r="Y11" s="3"/>
      <c r="Z11" s="3"/>
      <c r="AA11" s="3"/>
      <c r="AB11" s="3"/>
      <c r="AC11" s="3"/>
      <c r="AD11" s="21"/>
      <c r="AE11" s="77" t="s">
        <v>33</v>
      </c>
      <c r="AF11" s="78"/>
      <c r="AG11" s="69" t="str">
        <f t="shared" si="0"/>
        <v>OTHER</v>
      </c>
      <c r="AH11" s="69"/>
      <c r="AI11" s="69"/>
      <c r="AJ11" s="70"/>
      <c r="AK11" s="23"/>
      <c r="AL11" s="23"/>
      <c r="AM11" s="36"/>
      <c r="AN11" s="36"/>
      <c r="AO11" s="23"/>
      <c r="AP11" s="23"/>
      <c r="AQ11" s="23"/>
      <c r="AR11" s="23"/>
      <c r="AS11" s="3"/>
      <c r="AT11" s="3"/>
      <c r="AU11" s="3"/>
      <c r="AV11" s="3"/>
      <c r="AW11" s="3"/>
      <c r="AX11" s="21"/>
      <c r="AY11" s="36"/>
      <c r="AZ11" s="74" t="s">
        <v>33</v>
      </c>
      <c r="BA11" s="75"/>
      <c r="BB11" s="69" t="str">
        <f t="shared" si="1"/>
        <v>OTHER</v>
      </c>
      <c r="BC11" s="69"/>
      <c r="BD11" s="69"/>
      <c r="BE11" s="70"/>
    </row>
    <row r="12" spans="1:57" ht="5.0999999999999996" customHeight="1" x14ac:dyDescent="0.25">
      <c r="A12" s="8"/>
      <c r="B12" s="23"/>
      <c r="C12" s="23"/>
      <c r="D12" s="3"/>
      <c r="E12" s="3"/>
      <c r="F12" s="3"/>
      <c r="G12" s="3"/>
      <c r="H12" s="3"/>
      <c r="I12" s="3"/>
      <c r="J12" s="21"/>
      <c r="K12" s="21"/>
      <c r="L12" s="37"/>
      <c r="M12" s="38"/>
      <c r="N12" s="38"/>
      <c r="O12" s="38"/>
      <c r="P12" s="39"/>
      <c r="Q12" s="22"/>
      <c r="R12" s="36"/>
      <c r="S12" s="36"/>
      <c r="T12" s="23"/>
      <c r="U12" s="23"/>
      <c r="V12" s="23"/>
      <c r="W12" s="23"/>
      <c r="X12" s="3"/>
      <c r="Y12" s="3"/>
      <c r="Z12" s="3"/>
      <c r="AA12" s="3"/>
      <c r="AB12" s="3"/>
      <c r="AC12" s="3"/>
      <c r="AD12" s="21"/>
      <c r="AE12" s="36"/>
      <c r="AF12" s="36"/>
      <c r="AG12" s="23"/>
      <c r="AH12" s="23"/>
      <c r="AI12" s="23"/>
      <c r="AJ12" s="23"/>
      <c r="AK12" s="23"/>
      <c r="AL12" s="23"/>
      <c r="AM12" s="36"/>
      <c r="AN12" s="36"/>
      <c r="AO12" s="23"/>
      <c r="AP12" s="23"/>
      <c r="AQ12" s="23"/>
      <c r="AR12" s="23"/>
      <c r="AS12" s="3"/>
      <c r="AT12" s="3"/>
      <c r="AU12" s="3"/>
      <c r="AV12" s="3"/>
      <c r="AW12" s="3"/>
      <c r="AX12" s="21"/>
      <c r="AY12" s="36"/>
      <c r="AZ12" s="36"/>
      <c r="BA12" s="23"/>
      <c r="BB12" s="23"/>
      <c r="BC12" s="23"/>
      <c r="BD12" s="23"/>
    </row>
    <row r="13" spans="1:57" ht="12.75" customHeight="1" x14ac:dyDescent="0.25">
      <c r="A13" s="105" t="s">
        <v>0</v>
      </c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6"/>
      <c r="P13" s="108"/>
      <c r="Q13" s="24"/>
      <c r="R13" s="95" t="s">
        <v>0</v>
      </c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7"/>
      <c r="AK13" s="24"/>
      <c r="AL13" s="24"/>
      <c r="AM13" s="72" t="s">
        <v>0</v>
      </c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</row>
    <row r="14" spans="1:57" ht="25.5" customHeight="1" x14ac:dyDescent="0.25">
      <c r="A14" s="50" t="s">
        <v>1</v>
      </c>
      <c r="B14" s="56" t="s">
        <v>2</v>
      </c>
      <c r="C14" s="52" t="str">
        <f>IF(M4="","",L4)</f>
        <v>Criteria 1</v>
      </c>
      <c r="D14" s="32" t="str">
        <f>IF(M5="","",L5)</f>
        <v/>
      </c>
      <c r="E14" s="32" t="str">
        <f>IF(M6="","",L6)</f>
        <v/>
      </c>
      <c r="F14" s="32" t="str">
        <f>IF(M7="","",L7)</f>
        <v/>
      </c>
      <c r="G14" s="32" t="str">
        <f>IF(M8="","",L8)</f>
        <v/>
      </c>
      <c r="H14" s="32" t="str">
        <f>IF(M9="","",L9)</f>
        <v/>
      </c>
      <c r="I14" s="32" t="str">
        <f>IF(M10="","",L10)</f>
        <v/>
      </c>
      <c r="J14" s="32" t="str">
        <f>IF(M11="","",L11)</f>
        <v>Criteria 8</v>
      </c>
      <c r="K14" s="28" t="s">
        <v>8</v>
      </c>
      <c r="L14" s="5" t="s">
        <v>7</v>
      </c>
      <c r="M14" s="5" t="s">
        <v>6</v>
      </c>
      <c r="N14" s="29" t="s">
        <v>25</v>
      </c>
      <c r="O14" s="114" t="s">
        <v>28</v>
      </c>
      <c r="P14" s="115"/>
      <c r="Q14" s="25"/>
      <c r="R14" s="98" t="s">
        <v>18</v>
      </c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26"/>
      <c r="AL14" s="26"/>
      <c r="AM14" s="71" t="s">
        <v>24</v>
      </c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</row>
    <row r="15" spans="1:57" ht="21" customHeight="1" x14ac:dyDescent="0.25">
      <c r="A15" s="51">
        <v>43523</v>
      </c>
      <c r="B15" s="57">
        <v>1700</v>
      </c>
      <c r="C15" s="53">
        <v>57</v>
      </c>
      <c r="D15" s="11"/>
      <c r="E15" s="11"/>
      <c r="F15" s="11"/>
      <c r="G15" s="11"/>
      <c r="H15" s="10"/>
      <c r="I15" s="10"/>
      <c r="J15" s="12">
        <v>1</v>
      </c>
      <c r="K15" s="33">
        <f t="shared" ref="K15:K28" si="2">IF(C15="","",SUM(C15:J15))</f>
        <v>58</v>
      </c>
      <c r="L15" s="11">
        <v>0</v>
      </c>
      <c r="M15" s="6">
        <f t="shared" ref="M15:M28" si="3">IF(B15="","",B15-K15+L15)</f>
        <v>1642</v>
      </c>
      <c r="N15" s="66">
        <f t="shared" ref="N15:N33" si="4">IF(K15="","",K15/B15)</f>
        <v>3.411764705882353E-2</v>
      </c>
      <c r="O15" s="99" t="s">
        <v>51</v>
      </c>
      <c r="P15" s="100"/>
      <c r="Q15" s="4"/>
      <c r="R15" s="18" t="s">
        <v>16</v>
      </c>
      <c r="S15" s="20" t="s">
        <v>20</v>
      </c>
      <c r="T15" s="20" t="s">
        <v>21</v>
      </c>
      <c r="U15" s="20" t="s">
        <v>22</v>
      </c>
      <c r="V15" s="20" t="s">
        <v>23</v>
      </c>
      <c r="W15" s="20">
        <f>IF(A15="","",A15)</f>
        <v>43523</v>
      </c>
      <c r="X15" s="20">
        <f>IF(A16="","",A16)</f>
        <v>43524</v>
      </c>
      <c r="Y15" s="20">
        <f>IF(A17="","",A17)</f>
        <v>43566</v>
      </c>
      <c r="Z15" s="20">
        <f>IF(A18="","",A18)</f>
        <v>43599</v>
      </c>
      <c r="AA15" s="20">
        <f>IF(A19="","",A19)</f>
        <v>43600</v>
      </c>
      <c r="AB15" s="20" t="str">
        <f>IF(A20="","",A20)</f>
        <v/>
      </c>
      <c r="AC15" s="20" t="str">
        <f>IF(A21="","",A21)</f>
        <v/>
      </c>
      <c r="AD15" s="20" t="str">
        <f>IF(A22="","",A22)</f>
        <v/>
      </c>
      <c r="AE15" s="20" t="str">
        <f>IF(A23="","",A23)</f>
        <v/>
      </c>
      <c r="AF15" s="20" t="str">
        <f>IF(A24="","",A24)</f>
        <v/>
      </c>
      <c r="AG15" s="20" t="str">
        <f>IF(A25="","",A25)</f>
        <v/>
      </c>
      <c r="AH15" s="20" t="str">
        <f>IF(A26="","",A26)</f>
        <v/>
      </c>
      <c r="AI15" s="20" t="str">
        <f>IF(A27="","",A27)</f>
        <v/>
      </c>
      <c r="AJ15" s="30" t="str">
        <f>IF(A28="","",A28)</f>
        <v/>
      </c>
      <c r="AK15" s="27"/>
      <c r="AL15" s="27"/>
      <c r="AM15" s="8"/>
      <c r="AN15" s="111" t="str">
        <f>IF(C14="","",C14)</f>
        <v>Criteria 1</v>
      </c>
      <c r="AO15" s="112"/>
      <c r="AP15" s="112" t="str">
        <f>IF(D14="","",D14)</f>
        <v/>
      </c>
      <c r="AQ15" s="112"/>
      <c r="AR15" s="112" t="str">
        <f>IF(E14="","",E14)</f>
        <v/>
      </c>
      <c r="AS15" s="112"/>
      <c r="AT15" s="112" t="str">
        <f>IF(F14="","",F14)</f>
        <v/>
      </c>
      <c r="AU15" s="112"/>
      <c r="AV15" s="112" t="str">
        <f>IF(G14="","",G14)</f>
        <v/>
      </c>
      <c r="AW15" s="112"/>
      <c r="AX15" s="112" t="str">
        <f>IF(H14="","",H14)</f>
        <v/>
      </c>
      <c r="AY15" s="112"/>
      <c r="AZ15" s="112" t="str">
        <f>IF(I14="","",I14)</f>
        <v/>
      </c>
      <c r="BA15" s="112"/>
      <c r="BB15" s="112" t="str">
        <f>IF(J14="","",J14)</f>
        <v>Criteria 8</v>
      </c>
      <c r="BC15" s="113"/>
    </row>
    <row r="16" spans="1:57" ht="21" customHeight="1" x14ac:dyDescent="0.25">
      <c r="A16" s="51">
        <v>43524</v>
      </c>
      <c r="B16" s="57">
        <v>1950</v>
      </c>
      <c r="C16" s="54">
        <v>12</v>
      </c>
      <c r="D16" s="13"/>
      <c r="E16" s="13"/>
      <c r="F16" s="13"/>
      <c r="G16" s="13"/>
      <c r="H16" s="45"/>
      <c r="I16" s="45"/>
      <c r="J16" s="14">
        <v>0</v>
      </c>
      <c r="K16" s="33">
        <f t="shared" si="2"/>
        <v>12</v>
      </c>
      <c r="L16" s="13">
        <v>0</v>
      </c>
      <c r="M16" s="6">
        <f t="shared" si="3"/>
        <v>1938</v>
      </c>
      <c r="N16" s="66">
        <f t="shared" si="4"/>
        <v>6.1538461538461538E-3</v>
      </c>
      <c r="O16" s="80"/>
      <c r="P16" s="81"/>
      <c r="Q16" s="4"/>
      <c r="R16" s="18" t="s">
        <v>17</v>
      </c>
      <c r="S16" s="19" t="str">
        <f>IF(B30="","",K30/B30*100)</f>
        <v/>
      </c>
      <c r="T16" s="19" t="str">
        <f>IF(B31="","",K31/B31*100)</f>
        <v/>
      </c>
      <c r="U16" s="19" t="str">
        <f>IF(B32="","",K32/B32*100)</f>
        <v/>
      </c>
      <c r="V16" s="19">
        <f>IF(B29="","",K29/B29*100)</f>
        <v>0.74038461538461542</v>
      </c>
      <c r="W16" s="19">
        <f>IF(B15="","",K15/B15*100)</f>
        <v>3.4117647058823533</v>
      </c>
      <c r="X16" s="19">
        <f>IF(B16="","",K16/B16*100)</f>
        <v>0.61538461538461542</v>
      </c>
      <c r="Y16" s="19">
        <f>IF(B17="","",K17/B17*100)</f>
        <v>0.18666666666666668</v>
      </c>
      <c r="Z16" s="19">
        <f>IF(B18="","",K18/B18*100)</f>
        <v>0</v>
      </c>
      <c r="AA16" s="19">
        <f>IF(B19="","",K19/B19*100)</f>
        <v>0</v>
      </c>
      <c r="AB16" s="19" t="str">
        <f>IF(B20="","",K20/B20*100)</f>
        <v/>
      </c>
      <c r="AC16" s="19" t="str">
        <f>IF(B21="","",K21/B21*100)</f>
        <v/>
      </c>
      <c r="AD16" s="19" t="str">
        <f>IF(B22="","",K22/B22*100)</f>
        <v/>
      </c>
      <c r="AE16" s="19" t="str">
        <f>IF(B23="","",K23/B23*100)</f>
        <v/>
      </c>
      <c r="AF16" s="19" t="str">
        <f>IF(B24="","",K24/B24*100)</f>
        <v/>
      </c>
      <c r="AG16" s="19" t="str">
        <f>IF(B25="","",K25/B25*100)</f>
        <v/>
      </c>
      <c r="AH16" s="19" t="str">
        <f>IF(B26="","",K26/B26*100)</f>
        <v/>
      </c>
      <c r="AI16" s="19" t="str">
        <f>IF(B27="","",K27/B27*100)</f>
        <v/>
      </c>
      <c r="AJ16" s="31" t="str">
        <f>IF(B28="","",K28/B28*100)</f>
        <v/>
      </c>
      <c r="AK16" s="17"/>
      <c r="AL16" s="17"/>
      <c r="AM16" s="61" t="str">
        <f>IF(A29="","",A29)</f>
        <v>Current</v>
      </c>
      <c r="AN16" s="109">
        <f>IF(C29="","",C29/B29)</f>
        <v>6.6346153846153846E-3</v>
      </c>
      <c r="AO16" s="109"/>
      <c r="AP16" s="109" t="str">
        <f>IF(D29="","",D29/B29)</f>
        <v/>
      </c>
      <c r="AQ16" s="109"/>
      <c r="AR16" s="109" t="str">
        <f>IF(E29="","",E29/B29)</f>
        <v/>
      </c>
      <c r="AS16" s="109"/>
      <c r="AT16" s="109" t="str">
        <f>IF(F29="","",F29/B29)</f>
        <v/>
      </c>
      <c r="AU16" s="109"/>
      <c r="AV16" s="109" t="str">
        <f>IF(G29="","",G29/B29)</f>
        <v/>
      </c>
      <c r="AW16" s="109"/>
      <c r="AX16" s="109" t="str">
        <f>IF(H29="","",H29/B29)</f>
        <v/>
      </c>
      <c r="AY16" s="109"/>
      <c r="AZ16" s="109" t="str">
        <f>IF(I29="","",I29/B29)</f>
        <v/>
      </c>
      <c r="BA16" s="109"/>
      <c r="BB16" s="109">
        <f>IF(J29="","",J29/B29)</f>
        <v>7.6923076923076923E-4</v>
      </c>
      <c r="BC16" s="110"/>
    </row>
    <row r="17" spans="1:56" ht="21" customHeight="1" x14ac:dyDescent="0.25">
      <c r="A17" s="51">
        <v>43566</v>
      </c>
      <c r="B17" s="57">
        <v>3750</v>
      </c>
      <c r="C17" s="54">
        <v>0</v>
      </c>
      <c r="D17" s="13"/>
      <c r="E17" s="13"/>
      <c r="F17" s="13"/>
      <c r="G17" s="13"/>
      <c r="H17" s="45"/>
      <c r="I17" s="45"/>
      <c r="J17" s="14">
        <v>7</v>
      </c>
      <c r="K17" s="33">
        <f t="shared" si="2"/>
        <v>7</v>
      </c>
      <c r="L17" s="13">
        <v>0</v>
      </c>
      <c r="M17" s="6">
        <f t="shared" si="3"/>
        <v>3743</v>
      </c>
      <c r="N17" s="66">
        <f t="shared" si="4"/>
        <v>1.8666666666666666E-3</v>
      </c>
      <c r="O17" s="80" t="s">
        <v>54</v>
      </c>
      <c r="P17" s="81"/>
      <c r="Q17" s="4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59" t="str">
        <f>IF(A30="","",A30)</f>
        <v>Period 1</v>
      </c>
      <c r="AN17" s="116" t="str">
        <f>IF(C30="","",C30/B30)</f>
        <v/>
      </c>
      <c r="AO17" s="116"/>
      <c r="AP17" s="116" t="str">
        <f>IF(D30="","",D30/B30)</f>
        <v/>
      </c>
      <c r="AQ17" s="116"/>
      <c r="AR17" s="116" t="str">
        <f>IF(E30="","",E30/B30)</f>
        <v/>
      </c>
      <c r="AS17" s="116"/>
      <c r="AT17" s="116" t="str">
        <f>IF(F30="","",F30/B30)</f>
        <v/>
      </c>
      <c r="AU17" s="116"/>
      <c r="AV17" s="116" t="str">
        <f>IF(G30="","",G30/B30)</f>
        <v/>
      </c>
      <c r="AW17" s="116"/>
      <c r="AX17" s="116" t="str">
        <f>IF(H30="","",H30/B30)</f>
        <v/>
      </c>
      <c r="AY17" s="116"/>
      <c r="AZ17" s="116" t="str">
        <f>IF(I30="","",I30/B30)</f>
        <v/>
      </c>
      <c r="BA17" s="116"/>
      <c r="BB17" s="116" t="str">
        <f>IF(J30="","",J30/B30)</f>
        <v/>
      </c>
      <c r="BC17" s="117"/>
      <c r="BD17" s="3"/>
    </row>
    <row r="18" spans="1:56" ht="21" customHeight="1" x14ac:dyDescent="0.25">
      <c r="A18" s="51">
        <v>43599</v>
      </c>
      <c r="B18" s="57">
        <v>2250</v>
      </c>
      <c r="C18" s="54">
        <v>0</v>
      </c>
      <c r="D18" s="13"/>
      <c r="E18" s="13"/>
      <c r="F18" s="13"/>
      <c r="G18" s="13"/>
      <c r="H18" s="45"/>
      <c r="I18" s="45"/>
      <c r="J18" s="14">
        <v>0</v>
      </c>
      <c r="K18" s="33">
        <f t="shared" si="2"/>
        <v>0</v>
      </c>
      <c r="L18" s="13">
        <v>0</v>
      </c>
      <c r="M18" s="6">
        <f t="shared" si="3"/>
        <v>2250</v>
      </c>
      <c r="N18" s="66">
        <f t="shared" si="4"/>
        <v>0</v>
      </c>
      <c r="O18" s="80"/>
      <c r="P18" s="81"/>
      <c r="Q18" s="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59" t="str">
        <f>IF(A31="","",A31)</f>
        <v>Period 2</v>
      </c>
      <c r="AN18" s="116" t="str">
        <f>IF(C31="","",C31/B31)</f>
        <v/>
      </c>
      <c r="AO18" s="116"/>
      <c r="AP18" s="116" t="str">
        <f>IF(D31="","",D31/B31)</f>
        <v/>
      </c>
      <c r="AQ18" s="116"/>
      <c r="AR18" s="116" t="str">
        <f>IF(E31="","",E31/B31)</f>
        <v/>
      </c>
      <c r="AS18" s="116"/>
      <c r="AT18" s="116" t="str">
        <f>IF(F31="","",F31/B31)</f>
        <v/>
      </c>
      <c r="AU18" s="116"/>
      <c r="AV18" s="116" t="str">
        <f>IF(G31="","",G31/B31)</f>
        <v/>
      </c>
      <c r="AW18" s="116"/>
      <c r="AX18" s="116" t="str">
        <f>IF(H31="","",H31/B31)</f>
        <v/>
      </c>
      <c r="AY18" s="116"/>
      <c r="AZ18" s="116" t="str">
        <f>IF(I31="","",I31/B31)</f>
        <v/>
      </c>
      <c r="BA18" s="116"/>
      <c r="BB18" s="116" t="str">
        <f>IF(J31="","",J31/B31)</f>
        <v/>
      </c>
      <c r="BC18" s="117"/>
      <c r="BD18" s="3"/>
    </row>
    <row r="19" spans="1:56" ht="21" customHeight="1" x14ac:dyDescent="0.25">
      <c r="A19" s="51">
        <v>43600</v>
      </c>
      <c r="B19" s="57">
        <v>750</v>
      </c>
      <c r="C19" s="54">
        <v>0</v>
      </c>
      <c r="D19" s="13"/>
      <c r="E19" s="13"/>
      <c r="F19" s="13"/>
      <c r="G19" s="13"/>
      <c r="H19" s="45"/>
      <c r="I19" s="45"/>
      <c r="J19" s="14">
        <v>0</v>
      </c>
      <c r="K19" s="33">
        <f t="shared" si="2"/>
        <v>0</v>
      </c>
      <c r="L19" s="13">
        <v>0</v>
      </c>
      <c r="M19" s="6">
        <f t="shared" si="3"/>
        <v>750</v>
      </c>
      <c r="N19" s="66">
        <f t="shared" si="4"/>
        <v>0</v>
      </c>
      <c r="O19" s="80"/>
      <c r="P19" s="81"/>
      <c r="Q19" s="4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60" t="str">
        <f>IF(A32="","",A32)</f>
        <v>Period 3</v>
      </c>
      <c r="AN19" s="118" t="str">
        <f>IF(C32="","",C32/B32)</f>
        <v/>
      </c>
      <c r="AO19" s="118"/>
      <c r="AP19" s="118" t="str">
        <f>IF(D32="","",D32/B32)</f>
        <v/>
      </c>
      <c r="AQ19" s="118"/>
      <c r="AR19" s="118" t="str">
        <f>IF(E32="","",E32/B32)</f>
        <v/>
      </c>
      <c r="AS19" s="118"/>
      <c r="AT19" s="118" t="str">
        <f>IF(F32="","",F32/B32)</f>
        <v/>
      </c>
      <c r="AU19" s="118"/>
      <c r="AV19" s="118" t="str">
        <f>IF(G32="","",G32/B32)</f>
        <v/>
      </c>
      <c r="AW19" s="118"/>
      <c r="AX19" s="118" t="str">
        <f>IF(H32="","",H32/B32)</f>
        <v/>
      </c>
      <c r="AY19" s="118"/>
      <c r="AZ19" s="118" t="str">
        <f>IF(I32="","",I32/B32)</f>
        <v/>
      </c>
      <c r="BA19" s="118"/>
      <c r="BB19" s="118" t="str">
        <f>IF(J32="","",J32/B32)</f>
        <v/>
      </c>
      <c r="BC19" s="119"/>
      <c r="BD19" s="3"/>
    </row>
    <row r="20" spans="1:56" ht="21" customHeight="1" x14ac:dyDescent="0.25">
      <c r="A20" s="51"/>
      <c r="B20" s="57"/>
      <c r="C20" s="54"/>
      <c r="D20" s="13"/>
      <c r="E20" s="13"/>
      <c r="F20" s="13"/>
      <c r="G20" s="13"/>
      <c r="H20" s="45"/>
      <c r="I20" s="45"/>
      <c r="J20" s="14"/>
      <c r="K20" s="33" t="str">
        <f t="shared" si="2"/>
        <v/>
      </c>
      <c r="L20" s="13"/>
      <c r="M20" s="6" t="str">
        <f t="shared" si="3"/>
        <v/>
      </c>
      <c r="N20" s="66" t="str">
        <f t="shared" si="4"/>
        <v/>
      </c>
      <c r="O20" s="80"/>
      <c r="P20" s="81"/>
      <c r="Q20" s="4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8"/>
      <c r="AN20" s="7"/>
      <c r="AO20" s="7"/>
      <c r="AP20" s="7"/>
      <c r="AQ20" s="7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ht="21" customHeight="1" x14ac:dyDescent="0.25">
      <c r="A21" s="51"/>
      <c r="B21" s="57"/>
      <c r="C21" s="54"/>
      <c r="D21" s="13"/>
      <c r="E21" s="13"/>
      <c r="F21" s="13"/>
      <c r="G21" s="13"/>
      <c r="H21" s="45"/>
      <c r="I21" s="45"/>
      <c r="J21" s="14"/>
      <c r="K21" s="33" t="str">
        <f t="shared" si="2"/>
        <v/>
      </c>
      <c r="L21" s="13"/>
      <c r="M21" s="6" t="str">
        <f t="shared" si="3"/>
        <v/>
      </c>
      <c r="N21" s="66" t="str">
        <f t="shared" si="4"/>
        <v/>
      </c>
      <c r="O21" s="80"/>
      <c r="P21" s="81"/>
      <c r="Q21" s="4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8"/>
      <c r="AN21" s="7"/>
      <c r="AO21" s="7"/>
      <c r="AP21" s="7"/>
      <c r="AQ21" s="7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ht="21" customHeight="1" x14ac:dyDescent="0.25">
      <c r="A22" s="51"/>
      <c r="B22" s="57"/>
      <c r="C22" s="54"/>
      <c r="D22" s="13"/>
      <c r="E22" s="13"/>
      <c r="F22" s="13"/>
      <c r="G22" s="13"/>
      <c r="H22" s="45"/>
      <c r="I22" s="45"/>
      <c r="J22" s="14"/>
      <c r="K22" s="33" t="str">
        <f t="shared" si="2"/>
        <v/>
      </c>
      <c r="L22" s="13"/>
      <c r="M22" s="6" t="str">
        <f t="shared" si="3"/>
        <v/>
      </c>
      <c r="N22" s="66" t="str">
        <f t="shared" si="4"/>
        <v/>
      </c>
      <c r="O22" s="80"/>
      <c r="P22" s="81"/>
      <c r="Q22" s="4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8"/>
      <c r="AN22" s="7"/>
      <c r="AO22" s="7"/>
      <c r="AP22" s="7"/>
      <c r="AQ22" s="7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ht="21" customHeight="1" x14ac:dyDescent="0.25">
      <c r="A23" s="51"/>
      <c r="B23" s="57"/>
      <c r="C23" s="54"/>
      <c r="D23" s="13"/>
      <c r="E23" s="13"/>
      <c r="F23" s="13"/>
      <c r="G23" s="13"/>
      <c r="H23" s="45"/>
      <c r="I23" s="45"/>
      <c r="J23" s="14"/>
      <c r="K23" s="33" t="str">
        <f t="shared" si="2"/>
        <v/>
      </c>
      <c r="L23" s="13"/>
      <c r="M23" s="6" t="str">
        <f t="shared" si="3"/>
        <v/>
      </c>
      <c r="N23" s="66" t="str">
        <f t="shared" si="4"/>
        <v/>
      </c>
      <c r="O23" s="80"/>
      <c r="P23" s="81"/>
      <c r="Q23" s="4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8"/>
      <c r="AN23" s="7"/>
      <c r="AO23" s="7"/>
      <c r="AP23" s="7"/>
      <c r="AQ23" s="7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ht="21" customHeight="1" x14ac:dyDescent="0.25">
      <c r="A24" s="51"/>
      <c r="B24" s="57"/>
      <c r="C24" s="54"/>
      <c r="D24" s="13"/>
      <c r="E24" s="13"/>
      <c r="F24" s="13"/>
      <c r="G24" s="13"/>
      <c r="H24" s="45"/>
      <c r="I24" s="45"/>
      <c r="J24" s="14"/>
      <c r="K24" s="33" t="str">
        <f t="shared" si="2"/>
        <v/>
      </c>
      <c r="L24" s="13"/>
      <c r="M24" s="6" t="str">
        <f t="shared" si="3"/>
        <v/>
      </c>
      <c r="N24" s="66" t="str">
        <f t="shared" si="4"/>
        <v/>
      </c>
      <c r="O24" s="80"/>
      <c r="P24" s="81"/>
      <c r="Q24" s="4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ht="21" customHeight="1" x14ac:dyDescent="0.25">
      <c r="A25" s="51"/>
      <c r="B25" s="57"/>
      <c r="C25" s="54"/>
      <c r="D25" s="13"/>
      <c r="E25" s="13"/>
      <c r="F25" s="13"/>
      <c r="G25" s="13"/>
      <c r="H25" s="45"/>
      <c r="I25" s="45"/>
      <c r="J25" s="14"/>
      <c r="K25" s="33" t="str">
        <f t="shared" si="2"/>
        <v/>
      </c>
      <c r="L25" s="13"/>
      <c r="M25" s="6" t="str">
        <f t="shared" si="3"/>
        <v/>
      </c>
      <c r="N25" s="66" t="str">
        <f t="shared" si="4"/>
        <v/>
      </c>
      <c r="O25" s="80"/>
      <c r="P25" s="81"/>
      <c r="Q25" s="4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ht="21" customHeight="1" x14ac:dyDescent="0.25">
      <c r="A26" s="51"/>
      <c r="B26" s="57"/>
      <c r="C26" s="54"/>
      <c r="D26" s="13"/>
      <c r="E26" s="13"/>
      <c r="F26" s="13"/>
      <c r="G26" s="13"/>
      <c r="H26" s="45"/>
      <c r="I26" s="45"/>
      <c r="J26" s="14"/>
      <c r="K26" s="33" t="str">
        <f t="shared" si="2"/>
        <v/>
      </c>
      <c r="L26" s="13"/>
      <c r="M26" s="6" t="str">
        <f t="shared" si="3"/>
        <v/>
      </c>
      <c r="N26" s="66" t="str">
        <f t="shared" si="4"/>
        <v/>
      </c>
      <c r="O26" s="80"/>
      <c r="P26" s="81"/>
      <c r="Q26" s="4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ht="21" customHeight="1" x14ac:dyDescent="0.25">
      <c r="A27" s="51"/>
      <c r="B27" s="57"/>
      <c r="C27" s="54"/>
      <c r="D27" s="13"/>
      <c r="E27" s="13"/>
      <c r="F27" s="13"/>
      <c r="G27" s="13"/>
      <c r="H27" s="45"/>
      <c r="I27" s="45"/>
      <c r="J27" s="14"/>
      <c r="K27" s="33" t="str">
        <f t="shared" si="2"/>
        <v/>
      </c>
      <c r="L27" s="13"/>
      <c r="M27" s="6" t="str">
        <f t="shared" si="3"/>
        <v/>
      </c>
      <c r="N27" s="66" t="str">
        <f t="shared" si="4"/>
        <v/>
      </c>
      <c r="O27" s="80"/>
      <c r="P27" s="81"/>
      <c r="Q27" s="4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ht="21" customHeight="1" x14ac:dyDescent="0.25">
      <c r="A28" s="51"/>
      <c r="B28" s="58"/>
      <c r="C28" s="55"/>
      <c r="D28" s="15"/>
      <c r="E28" s="15"/>
      <c r="F28" s="15"/>
      <c r="G28" s="15"/>
      <c r="H28" s="46"/>
      <c r="I28" s="46"/>
      <c r="J28" s="16"/>
      <c r="K28" s="33" t="str">
        <f t="shared" si="2"/>
        <v/>
      </c>
      <c r="L28" s="15"/>
      <c r="M28" s="9" t="str">
        <f t="shared" si="3"/>
        <v/>
      </c>
      <c r="N28" s="67" t="str">
        <f t="shared" si="4"/>
        <v/>
      </c>
      <c r="O28" s="103"/>
      <c r="P28" s="104"/>
      <c r="Q28" s="4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x14ac:dyDescent="0.25">
      <c r="A29" s="49" t="s">
        <v>35</v>
      </c>
      <c r="B29" s="64">
        <f>IF(B15="","",SUM(B15:B28))</f>
        <v>10400</v>
      </c>
      <c r="C29" s="62">
        <f t="shared" ref="C29:J29" si="5">IF(C14="","",SUM(C15:C28))</f>
        <v>69</v>
      </c>
      <c r="D29" s="62" t="str">
        <f t="shared" si="5"/>
        <v/>
      </c>
      <c r="E29" s="62" t="str">
        <f t="shared" si="5"/>
        <v/>
      </c>
      <c r="F29" s="62" t="str">
        <f t="shared" si="5"/>
        <v/>
      </c>
      <c r="G29" s="62" t="str">
        <f t="shared" si="5"/>
        <v/>
      </c>
      <c r="H29" s="62" t="str">
        <f t="shared" si="5"/>
        <v/>
      </c>
      <c r="I29" s="62" t="str">
        <f t="shared" si="5"/>
        <v/>
      </c>
      <c r="J29" s="62">
        <f t="shared" si="5"/>
        <v>8</v>
      </c>
      <c r="K29" s="62">
        <f>IF(K15="","",SUM(K15:K28))</f>
        <v>77</v>
      </c>
      <c r="L29" s="62">
        <f>IF(L15="","",SUM(L15:L28))</f>
        <v>0</v>
      </c>
      <c r="M29" s="62">
        <f>IF(M15="","",SUM(M15:M28))</f>
        <v>10323</v>
      </c>
      <c r="N29" s="63">
        <f t="shared" si="4"/>
        <v>7.4038461538461541E-3</v>
      </c>
      <c r="O29" s="101"/>
      <c r="P29" s="102"/>
      <c r="Q29" s="4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x14ac:dyDescent="0.25">
      <c r="A30" s="47" t="s">
        <v>20</v>
      </c>
      <c r="B30" s="65"/>
      <c r="C30" s="65"/>
      <c r="D30" s="65"/>
      <c r="E30" s="65"/>
      <c r="F30" s="65"/>
      <c r="G30" s="65"/>
      <c r="H30" s="65"/>
      <c r="I30" s="65"/>
      <c r="J30" s="65"/>
      <c r="K30" s="62"/>
      <c r="L30" s="65"/>
      <c r="M30" s="62"/>
      <c r="N30" s="63" t="str">
        <f t="shared" si="4"/>
        <v/>
      </c>
      <c r="O30" s="101"/>
      <c r="P30" s="102"/>
      <c r="Q30" s="4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x14ac:dyDescent="0.25">
      <c r="A31" s="47" t="s">
        <v>21</v>
      </c>
      <c r="B31" s="65"/>
      <c r="C31" s="65"/>
      <c r="D31" s="65"/>
      <c r="E31" s="65"/>
      <c r="F31" s="65"/>
      <c r="G31" s="65"/>
      <c r="H31" s="65"/>
      <c r="I31" s="65"/>
      <c r="J31" s="65"/>
      <c r="K31" s="62"/>
      <c r="L31" s="65"/>
      <c r="M31" s="62"/>
      <c r="N31" s="63" t="str">
        <f t="shared" si="4"/>
        <v/>
      </c>
      <c r="O31" s="101"/>
      <c r="P31" s="102"/>
      <c r="Q31" s="4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x14ac:dyDescent="0.25">
      <c r="A32" s="47" t="s">
        <v>22</v>
      </c>
      <c r="B32" s="65"/>
      <c r="C32" s="65"/>
      <c r="D32" s="65"/>
      <c r="E32" s="65"/>
      <c r="F32" s="65"/>
      <c r="G32" s="65"/>
      <c r="H32" s="65"/>
      <c r="I32" s="65"/>
      <c r="J32" s="65"/>
      <c r="K32" s="62"/>
      <c r="L32" s="65"/>
      <c r="M32" s="62"/>
      <c r="N32" s="63" t="str">
        <f t="shared" si="4"/>
        <v/>
      </c>
      <c r="O32" s="101"/>
      <c r="P32" s="102"/>
      <c r="Q32" s="4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x14ac:dyDescent="0.25">
      <c r="A33" s="48" t="s">
        <v>34</v>
      </c>
      <c r="B33" s="62">
        <f>IF(B29="","",B29+B30+B31+B32)</f>
        <v>10400</v>
      </c>
      <c r="C33" s="62">
        <f t="shared" ref="C33:M33" si="6">IF(C29="","",C29+C30+C31+C32)</f>
        <v>69</v>
      </c>
      <c r="D33" s="62" t="str">
        <f t="shared" si="6"/>
        <v/>
      </c>
      <c r="E33" s="62" t="str">
        <f t="shared" si="6"/>
        <v/>
      </c>
      <c r="F33" s="62" t="str">
        <f t="shared" si="6"/>
        <v/>
      </c>
      <c r="G33" s="62" t="str">
        <f t="shared" si="6"/>
        <v/>
      </c>
      <c r="H33" s="62" t="str">
        <f t="shared" si="6"/>
        <v/>
      </c>
      <c r="I33" s="62" t="str">
        <f t="shared" si="6"/>
        <v/>
      </c>
      <c r="J33" s="62">
        <f t="shared" si="6"/>
        <v>8</v>
      </c>
      <c r="K33" s="62">
        <f t="shared" si="6"/>
        <v>77</v>
      </c>
      <c r="L33" s="62">
        <f t="shared" si="6"/>
        <v>0</v>
      </c>
      <c r="M33" s="62">
        <f t="shared" si="6"/>
        <v>10323</v>
      </c>
      <c r="N33" s="63">
        <f t="shared" si="4"/>
        <v>7.4038461538461541E-3</v>
      </c>
      <c r="O33" s="84"/>
      <c r="P33" s="85"/>
      <c r="Q33" s="4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x14ac:dyDescent="0.25">
      <c r="A34" s="8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7"/>
      <c r="O34" s="7"/>
      <c r="P34" s="4"/>
      <c r="Q34" s="4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x14ac:dyDescent="0.25">
      <c r="A35" s="89" t="s">
        <v>29</v>
      </c>
      <c r="B35" s="90"/>
      <c r="C35" s="90"/>
      <c r="D35" s="90"/>
      <c r="E35" s="90"/>
      <c r="F35" s="91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56" x14ac:dyDescent="0.25">
      <c r="A36" s="83" t="s">
        <v>44</v>
      </c>
      <c r="B36" s="69"/>
      <c r="C36" s="69"/>
      <c r="D36" s="69"/>
      <c r="E36" s="69"/>
      <c r="F36" s="70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56" x14ac:dyDescent="0.25">
      <c r="A37" s="68" t="s">
        <v>45</v>
      </c>
      <c r="B37" s="69"/>
      <c r="C37" s="69"/>
      <c r="D37" s="69"/>
      <c r="E37" s="69"/>
      <c r="F37" s="70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56" x14ac:dyDescent="0.25">
      <c r="A38" s="68"/>
      <c r="B38" s="69"/>
      <c r="C38" s="69"/>
      <c r="D38" s="69"/>
      <c r="E38" s="69"/>
      <c r="F38" s="7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56" x14ac:dyDescent="0.25">
      <c r="A39" s="68"/>
      <c r="B39" s="69"/>
      <c r="C39" s="69"/>
      <c r="D39" s="69"/>
      <c r="E39" s="69"/>
      <c r="F39" s="7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56" x14ac:dyDescent="0.25">
      <c r="A40" s="68"/>
      <c r="B40" s="69"/>
      <c r="C40" s="69"/>
      <c r="D40" s="69"/>
      <c r="E40" s="69"/>
      <c r="F40" s="70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56" x14ac:dyDescent="0.25">
      <c r="A41" s="86"/>
      <c r="B41" s="87"/>
      <c r="C41" s="87"/>
      <c r="D41" s="87"/>
      <c r="E41" s="87"/>
      <c r="F41" s="8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56" x14ac:dyDescent="0.25">
      <c r="G42" s="82"/>
      <c r="H42" s="82"/>
      <c r="I42" s="82"/>
      <c r="J42" s="82"/>
      <c r="K42" s="82"/>
      <c r="L42" s="82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</sheetData>
  <mergeCells count="143">
    <mergeCell ref="AU4:AX4"/>
    <mergeCell ref="AZ4:BA4"/>
    <mergeCell ref="BB4:BE4"/>
    <mergeCell ref="B5:E5"/>
    <mergeCell ref="F5:G5"/>
    <mergeCell ref="H5:J5"/>
    <mergeCell ref="M5:P5"/>
    <mergeCell ref="R5:S5"/>
    <mergeCell ref="T5:W5"/>
    <mergeCell ref="X5:Y5"/>
    <mergeCell ref="X4:Y4"/>
    <mergeCell ref="AE4:AF4"/>
    <mergeCell ref="AG4:AJ4"/>
    <mergeCell ref="AM4:AN4"/>
    <mergeCell ref="AO4:AR4"/>
    <mergeCell ref="AS4:AT4"/>
    <mergeCell ref="B4:E4"/>
    <mergeCell ref="F4:G4"/>
    <mergeCell ref="H4:J4"/>
    <mergeCell ref="M4:P4"/>
    <mergeCell ref="R4:S4"/>
    <mergeCell ref="T4:W4"/>
    <mergeCell ref="AZ5:BA5"/>
    <mergeCell ref="BB5:BE5"/>
    <mergeCell ref="B6:E6"/>
    <mergeCell ref="F6:G6"/>
    <mergeCell ref="H6:J6"/>
    <mergeCell ref="M6:P6"/>
    <mergeCell ref="R6:S6"/>
    <mergeCell ref="T6:W6"/>
    <mergeCell ref="X6:Y6"/>
    <mergeCell ref="AE6:AF6"/>
    <mergeCell ref="AE5:AF5"/>
    <mergeCell ref="AG5:AJ5"/>
    <mergeCell ref="AM5:AN5"/>
    <mergeCell ref="AO5:AR5"/>
    <mergeCell ref="AS5:AT5"/>
    <mergeCell ref="AU5:AX5"/>
    <mergeCell ref="BB6:BE6"/>
    <mergeCell ref="M7:P7"/>
    <mergeCell ref="AE7:AF7"/>
    <mergeCell ref="AG7:AJ7"/>
    <mergeCell ref="AZ7:BA7"/>
    <mergeCell ref="BB7:BE7"/>
    <mergeCell ref="AG6:AJ6"/>
    <mergeCell ref="AM6:AN6"/>
    <mergeCell ref="AO6:AR6"/>
    <mergeCell ref="AS6:AT6"/>
    <mergeCell ref="AU6:AX6"/>
    <mergeCell ref="AZ6:BA6"/>
    <mergeCell ref="M8:P8"/>
    <mergeCell ref="AE8:AF8"/>
    <mergeCell ref="AG8:AJ8"/>
    <mergeCell ref="AZ8:BA8"/>
    <mergeCell ref="BB8:BE8"/>
    <mergeCell ref="M9:P9"/>
    <mergeCell ref="AE9:AF9"/>
    <mergeCell ref="AG9:AJ9"/>
    <mergeCell ref="AZ9:BA9"/>
    <mergeCell ref="BB9:BE9"/>
    <mergeCell ref="A13:P13"/>
    <mergeCell ref="R13:AJ13"/>
    <mergeCell ref="AM13:BE13"/>
    <mergeCell ref="O14:P14"/>
    <mergeCell ref="R14:AJ14"/>
    <mergeCell ref="AM14:BE14"/>
    <mergeCell ref="M10:P10"/>
    <mergeCell ref="AE10:AF10"/>
    <mergeCell ref="AG10:AJ10"/>
    <mergeCell ref="AZ10:BA10"/>
    <mergeCell ref="BB10:BE10"/>
    <mergeCell ref="M11:P11"/>
    <mergeCell ref="AE11:AF11"/>
    <mergeCell ref="AG11:AJ11"/>
    <mergeCell ref="AZ11:BA11"/>
    <mergeCell ref="BB11:BE11"/>
    <mergeCell ref="AX15:AY15"/>
    <mergeCell ref="AZ15:BA15"/>
    <mergeCell ref="BB15:BC15"/>
    <mergeCell ref="O16:P16"/>
    <mergeCell ref="AN16:AO16"/>
    <mergeCell ref="AP16:AQ16"/>
    <mergeCell ref="AR16:AS16"/>
    <mergeCell ref="AT16:AU16"/>
    <mergeCell ref="AV16:AW16"/>
    <mergeCell ref="AX16:AY16"/>
    <mergeCell ref="O15:P15"/>
    <mergeCell ref="AN15:AO15"/>
    <mergeCell ref="AP15:AQ15"/>
    <mergeCell ref="AR15:AS15"/>
    <mergeCell ref="AT15:AU15"/>
    <mergeCell ref="AV15:AW15"/>
    <mergeCell ref="AZ16:BA16"/>
    <mergeCell ref="BB16:BC16"/>
    <mergeCell ref="O17:P17"/>
    <mergeCell ref="AN17:AO17"/>
    <mergeCell ref="AP17:AQ17"/>
    <mergeCell ref="AR17:AS17"/>
    <mergeCell ref="AT17:AU17"/>
    <mergeCell ref="AV17:AW17"/>
    <mergeCell ref="AX17:AY17"/>
    <mergeCell ref="AZ17:BA17"/>
    <mergeCell ref="BB17:BC17"/>
    <mergeCell ref="O18:P18"/>
    <mergeCell ref="AN18:AO18"/>
    <mergeCell ref="AP18:AQ18"/>
    <mergeCell ref="AR18:AS18"/>
    <mergeCell ref="AT18:AU18"/>
    <mergeCell ref="AV18:AW18"/>
    <mergeCell ref="AX18:AY18"/>
    <mergeCell ref="AZ18:BA18"/>
    <mergeCell ref="BB18:BC18"/>
    <mergeCell ref="O23:P23"/>
    <mergeCell ref="O24:P24"/>
    <mergeCell ref="O25:P25"/>
    <mergeCell ref="O26:P26"/>
    <mergeCell ref="O27:P27"/>
    <mergeCell ref="O28:P28"/>
    <mergeCell ref="AX19:AY19"/>
    <mergeCell ref="AZ19:BA19"/>
    <mergeCell ref="BB19:BC19"/>
    <mergeCell ref="O20:P20"/>
    <mergeCell ref="O21:P21"/>
    <mergeCell ref="O22:P22"/>
    <mergeCell ref="O19:P19"/>
    <mergeCell ref="AN19:AO19"/>
    <mergeCell ref="AP19:AQ19"/>
    <mergeCell ref="AR19:AS19"/>
    <mergeCell ref="AT19:AU19"/>
    <mergeCell ref="AV19:AW19"/>
    <mergeCell ref="G42:L42"/>
    <mergeCell ref="A36:F36"/>
    <mergeCell ref="A37:F37"/>
    <mergeCell ref="A38:F38"/>
    <mergeCell ref="A39:F39"/>
    <mergeCell ref="A40:F40"/>
    <mergeCell ref="A41:F41"/>
    <mergeCell ref="O29:P29"/>
    <mergeCell ref="O30:P30"/>
    <mergeCell ref="O31:P31"/>
    <mergeCell ref="O32:P32"/>
    <mergeCell ref="O33:P33"/>
    <mergeCell ref="A35:F35"/>
  </mergeCells>
  <hyperlinks>
    <hyperlink ref="A36" r:id="rId1" xr:uid="{BE49586F-C952-4EE3-9D69-64AAA8A58C01}"/>
  </hyperlinks>
  <pageMargins left="0.45" right="0.45" top="0.25" bottom="0.25" header="0.3" footer="0.3"/>
  <pageSetup orientation="landscape" r:id="rId2"/>
  <headerFooter>
    <oddFooter>&amp;L&amp;8Supplier Inspection Services, Inc.(1/12)&amp;C&amp;8 877.263.7097&amp;R&amp;8www.sis-inspection.net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5B30E-87C2-4DBD-A7FC-DC7301201CC3}">
  <dimension ref="A1:BE42"/>
  <sheetViews>
    <sheetView tabSelected="1" showWhiteSpace="0" zoomScale="75" zoomScaleNormal="75" workbookViewId="0">
      <selection activeCell="A19" sqref="A19"/>
    </sheetView>
  </sheetViews>
  <sheetFormatPr defaultRowHeight="15" x14ac:dyDescent="0.25"/>
  <cols>
    <col min="1" max="1" width="9.42578125" customWidth="1"/>
    <col min="2" max="2" width="9.5703125" customWidth="1"/>
    <col min="3" max="10" width="7.42578125" customWidth="1"/>
    <col min="11" max="11" width="8.85546875" customWidth="1"/>
    <col min="12" max="12" width="9.85546875" customWidth="1"/>
    <col min="13" max="13" width="8.85546875" customWidth="1"/>
    <col min="14" max="14" width="7.5703125" customWidth="1"/>
    <col min="15" max="15" width="6.42578125" customWidth="1"/>
    <col min="16" max="16" width="6.7109375" customWidth="1"/>
    <col min="17" max="17" width="2.140625" customWidth="1"/>
    <col min="18" max="18" width="6.7109375" customWidth="1"/>
    <col min="19" max="36" width="6.28515625" customWidth="1"/>
    <col min="37" max="38" width="2.140625" customWidth="1"/>
    <col min="39" max="39" width="8.42578125" customWidth="1"/>
    <col min="40" max="57" width="6.5703125" customWidth="1"/>
  </cols>
  <sheetData>
    <row r="1" spans="1:57" s="35" customFormat="1" ht="15.75" x14ac:dyDescent="0.25">
      <c r="A1" s="34" t="s">
        <v>14</v>
      </c>
      <c r="R1" s="34" t="s">
        <v>19</v>
      </c>
      <c r="S1" s="34"/>
      <c r="T1" s="34"/>
      <c r="U1" s="34"/>
      <c r="V1" s="34"/>
      <c r="AM1" s="34" t="s">
        <v>15</v>
      </c>
      <c r="AN1" s="34"/>
      <c r="AO1" s="34"/>
      <c r="AP1" s="34"/>
      <c r="AQ1" s="34"/>
    </row>
    <row r="2" spans="1:57" ht="12.9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2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2"/>
      <c r="BA2" s="2"/>
      <c r="BB2" s="2"/>
      <c r="BC2" s="2"/>
    </row>
    <row r="3" spans="1:57" ht="8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7" x14ac:dyDescent="0.25">
      <c r="A4" s="42" t="s">
        <v>10</v>
      </c>
      <c r="B4" s="69" t="s">
        <v>36</v>
      </c>
      <c r="C4" s="69"/>
      <c r="D4" s="69"/>
      <c r="E4" s="70"/>
      <c r="F4" s="74" t="s">
        <v>26</v>
      </c>
      <c r="G4" s="76"/>
      <c r="H4" s="93" t="s">
        <v>39</v>
      </c>
      <c r="I4" s="93"/>
      <c r="J4" s="94"/>
      <c r="K4" s="21"/>
      <c r="L4" s="18" t="s">
        <v>30</v>
      </c>
      <c r="M4" s="92" t="s">
        <v>42</v>
      </c>
      <c r="N4" s="93"/>
      <c r="O4" s="93"/>
      <c r="P4" s="94"/>
      <c r="Q4" s="22"/>
      <c r="R4" s="74" t="s">
        <v>10</v>
      </c>
      <c r="S4" s="76"/>
      <c r="T4" s="69" t="str">
        <f>IF(B4="","",B4)</f>
        <v>GREEN TOKAI</v>
      </c>
      <c r="U4" s="69"/>
      <c r="V4" s="69"/>
      <c r="W4" s="70"/>
      <c r="X4" s="74" t="s">
        <v>26</v>
      </c>
      <c r="Y4" s="76"/>
      <c r="Z4" s="43" t="str">
        <f>IF(H4="","",H4)</f>
        <v>19-1087</v>
      </c>
      <c r="AA4" s="43"/>
      <c r="AB4" s="43"/>
      <c r="AC4" s="44"/>
      <c r="AD4" s="21"/>
      <c r="AE4" s="77" t="s">
        <v>30</v>
      </c>
      <c r="AF4" s="78"/>
      <c r="AG4" s="69" t="str">
        <f>IF(M4="","",M4)</f>
        <v>DATE CODE EARLIER THAN 9/05</v>
      </c>
      <c r="AH4" s="69"/>
      <c r="AI4" s="69"/>
      <c r="AJ4" s="70"/>
      <c r="AK4" s="23"/>
      <c r="AL4" s="23"/>
      <c r="AM4" s="74" t="s">
        <v>10</v>
      </c>
      <c r="AN4" s="76"/>
      <c r="AO4" s="69" t="str">
        <f>IF(T4="","",T4)</f>
        <v>GREEN TOKAI</v>
      </c>
      <c r="AP4" s="69"/>
      <c r="AQ4" s="69"/>
      <c r="AR4" s="70"/>
      <c r="AS4" s="74" t="s">
        <v>26</v>
      </c>
      <c r="AT4" s="76"/>
      <c r="AU4" s="68" t="str">
        <f>IF(Z4="","",Z4)</f>
        <v>19-1087</v>
      </c>
      <c r="AV4" s="69"/>
      <c r="AW4" s="69"/>
      <c r="AX4" s="70"/>
      <c r="AY4" s="40"/>
      <c r="AZ4" s="74" t="s">
        <v>30</v>
      </c>
      <c r="BA4" s="75"/>
      <c r="BB4" s="69" t="str">
        <f>IF(M4="","",M4)</f>
        <v>DATE CODE EARLIER THAN 9/05</v>
      </c>
      <c r="BC4" s="69"/>
      <c r="BD4" s="69"/>
      <c r="BE4" s="70"/>
    </row>
    <row r="5" spans="1:57" x14ac:dyDescent="0.25">
      <c r="A5" s="41" t="s">
        <v>11</v>
      </c>
      <c r="B5" s="69" t="s">
        <v>37</v>
      </c>
      <c r="C5" s="69"/>
      <c r="D5" s="69"/>
      <c r="E5" s="70"/>
      <c r="F5" s="74" t="s">
        <v>13</v>
      </c>
      <c r="G5" s="76"/>
      <c r="H5" s="69" t="s">
        <v>40</v>
      </c>
      <c r="I5" s="69"/>
      <c r="J5" s="70"/>
      <c r="K5" s="21"/>
      <c r="L5" s="18" t="s">
        <v>31</v>
      </c>
      <c r="M5" s="79"/>
      <c r="N5" s="69"/>
      <c r="O5" s="69"/>
      <c r="P5" s="70"/>
      <c r="Q5" s="23"/>
      <c r="R5" s="74" t="s">
        <v>11</v>
      </c>
      <c r="S5" s="76"/>
      <c r="T5" s="69" t="str">
        <f>IF(B5="","",B5)</f>
        <v>BROOKE SHEARER</v>
      </c>
      <c r="U5" s="69"/>
      <c r="V5" s="69"/>
      <c r="W5" s="70"/>
      <c r="X5" s="74" t="s">
        <v>13</v>
      </c>
      <c r="Y5" s="76"/>
      <c r="Z5" s="43" t="str">
        <f>IF(H5="","",H5)</f>
        <v>TRIM</v>
      </c>
      <c r="AA5" s="43"/>
      <c r="AB5" s="43"/>
      <c r="AC5" s="44"/>
      <c r="AD5" s="21"/>
      <c r="AE5" s="77" t="s">
        <v>31</v>
      </c>
      <c r="AF5" s="78"/>
      <c r="AG5" s="69" t="str">
        <f t="shared" ref="AG5:AG11" si="0">IF(M5="","",M5)</f>
        <v/>
      </c>
      <c r="AH5" s="69"/>
      <c r="AI5" s="69"/>
      <c r="AJ5" s="70"/>
      <c r="AK5" s="23"/>
      <c r="AL5" s="23"/>
      <c r="AM5" s="74" t="s">
        <v>11</v>
      </c>
      <c r="AN5" s="76"/>
      <c r="AO5" s="69" t="str">
        <f>IF(T5="","",T5)</f>
        <v>BROOKE SHEARER</v>
      </c>
      <c r="AP5" s="69"/>
      <c r="AQ5" s="69"/>
      <c r="AR5" s="70"/>
      <c r="AS5" s="74" t="s">
        <v>13</v>
      </c>
      <c r="AT5" s="76"/>
      <c r="AU5" s="68" t="str">
        <f>IF(Z5="","",Z5)</f>
        <v>TRIM</v>
      </c>
      <c r="AV5" s="69"/>
      <c r="AW5" s="69"/>
      <c r="AX5" s="70"/>
      <c r="AY5" s="40"/>
      <c r="AZ5" s="74" t="s">
        <v>31</v>
      </c>
      <c r="BA5" s="75"/>
      <c r="BB5" s="69" t="str">
        <f t="shared" ref="BB5:BB11" si="1">IF(M5="","",M5)</f>
        <v/>
      </c>
      <c r="BC5" s="69"/>
      <c r="BD5" s="69"/>
      <c r="BE5" s="70"/>
    </row>
    <row r="6" spans="1:57" x14ac:dyDescent="0.25">
      <c r="A6" s="41" t="s">
        <v>12</v>
      </c>
      <c r="B6" s="69" t="s">
        <v>38</v>
      </c>
      <c r="C6" s="69"/>
      <c r="D6" s="69"/>
      <c r="E6" s="70"/>
      <c r="F6" s="74" t="s">
        <v>27</v>
      </c>
      <c r="G6" s="76"/>
      <c r="H6" s="93" t="s">
        <v>48</v>
      </c>
      <c r="I6" s="93"/>
      <c r="J6" s="94"/>
      <c r="K6" s="21"/>
      <c r="L6" s="18" t="s">
        <v>3</v>
      </c>
      <c r="M6" s="92"/>
      <c r="N6" s="93"/>
      <c r="O6" s="93"/>
      <c r="P6" s="94"/>
      <c r="Q6" s="22"/>
      <c r="R6" s="74" t="s">
        <v>12</v>
      </c>
      <c r="S6" s="76"/>
      <c r="T6" s="69" t="str">
        <f>IF(B6="","",B6)</f>
        <v>REQUIRED</v>
      </c>
      <c r="U6" s="69"/>
      <c r="V6" s="69"/>
      <c r="W6" s="70"/>
      <c r="X6" s="74" t="s">
        <v>27</v>
      </c>
      <c r="Y6" s="76"/>
      <c r="Z6" s="43" t="str">
        <f>IF(H6="","",H6)</f>
        <v>72950-TXM</v>
      </c>
      <c r="AA6" s="43"/>
      <c r="AB6" s="43"/>
      <c r="AC6" s="44"/>
      <c r="AD6" s="21"/>
      <c r="AE6" s="77" t="s">
        <v>3</v>
      </c>
      <c r="AF6" s="78"/>
      <c r="AG6" s="69" t="str">
        <f t="shared" si="0"/>
        <v/>
      </c>
      <c r="AH6" s="69"/>
      <c r="AI6" s="69"/>
      <c r="AJ6" s="70"/>
      <c r="AK6" s="23"/>
      <c r="AL6" s="23"/>
      <c r="AM6" s="74" t="s">
        <v>12</v>
      </c>
      <c r="AN6" s="76"/>
      <c r="AO6" s="69" t="str">
        <f>IF(T6="","",T6)</f>
        <v>REQUIRED</v>
      </c>
      <c r="AP6" s="69"/>
      <c r="AQ6" s="69"/>
      <c r="AR6" s="70"/>
      <c r="AS6" s="74" t="s">
        <v>27</v>
      </c>
      <c r="AT6" s="76"/>
      <c r="AU6" s="68" t="str">
        <f>IF(Z6="","",Z6)</f>
        <v>72950-TXM</v>
      </c>
      <c r="AV6" s="69"/>
      <c r="AW6" s="69"/>
      <c r="AX6" s="70"/>
      <c r="AY6" s="40"/>
      <c r="AZ6" s="74" t="s">
        <v>3</v>
      </c>
      <c r="BA6" s="75"/>
      <c r="BB6" s="69" t="str">
        <f t="shared" si="1"/>
        <v/>
      </c>
      <c r="BC6" s="69"/>
      <c r="BD6" s="69"/>
      <c r="BE6" s="70"/>
    </row>
    <row r="7" spans="1:57" x14ac:dyDescent="0.25">
      <c r="A7" s="8"/>
      <c r="B7" s="23"/>
      <c r="C7" s="23"/>
      <c r="D7" s="21"/>
      <c r="E7" s="22"/>
      <c r="F7" s="22"/>
      <c r="G7" s="22"/>
      <c r="H7" s="22"/>
      <c r="I7" s="22"/>
      <c r="J7" s="22"/>
      <c r="K7" s="21"/>
      <c r="L7" s="18" t="s">
        <v>4</v>
      </c>
      <c r="M7" s="92"/>
      <c r="N7" s="93"/>
      <c r="O7" s="93"/>
      <c r="P7" s="94"/>
      <c r="Q7" s="22"/>
      <c r="R7" s="36"/>
      <c r="S7" s="36"/>
      <c r="T7" s="23"/>
      <c r="U7" s="23"/>
      <c r="V7" s="23"/>
      <c r="W7" s="23"/>
      <c r="X7" s="3"/>
      <c r="Y7" s="3"/>
      <c r="Z7" s="3"/>
      <c r="AA7" s="3"/>
      <c r="AB7" s="3"/>
      <c r="AC7" s="3"/>
      <c r="AD7" s="21"/>
      <c r="AE7" s="77" t="s">
        <v>4</v>
      </c>
      <c r="AF7" s="78"/>
      <c r="AG7" s="69" t="str">
        <f t="shared" si="0"/>
        <v/>
      </c>
      <c r="AH7" s="69"/>
      <c r="AI7" s="69"/>
      <c r="AJ7" s="70"/>
      <c r="AK7" s="23"/>
      <c r="AL7" s="23"/>
      <c r="AM7" s="36"/>
      <c r="AN7" s="36"/>
      <c r="AO7" s="23"/>
      <c r="AP7" s="23"/>
      <c r="AQ7" s="23"/>
      <c r="AR7" s="23"/>
      <c r="AS7" s="3"/>
      <c r="AT7" s="3"/>
      <c r="AU7" s="3"/>
      <c r="AV7" s="3"/>
      <c r="AW7" s="3"/>
      <c r="AX7" s="21"/>
      <c r="AY7" s="36"/>
      <c r="AZ7" s="74" t="s">
        <v>4</v>
      </c>
      <c r="BA7" s="75"/>
      <c r="BB7" s="69" t="str">
        <f t="shared" si="1"/>
        <v/>
      </c>
      <c r="BC7" s="69"/>
      <c r="BD7" s="69"/>
      <c r="BE7" s="70"/>
    </row>
    <row r="8" spans="1:57" x14ac:dyDescent="0.25">
      <c r="A8" s="8"/>
      <c r="B8" s="23"/>
      <c r="C8" s="23"/>
      <c r="D8" s="21"/>
      <c r="E8" s="22"/>
      <c r="F8" s="22"/>
      <c r="G8" s="22"/>
      <c r="H8" s="22"/>
      <c r="I8" s="22"/>
      <c r="J8" s="22"/>
      <c r="K8" s="21"/>
      <c r="L8" s="18" t="s">
        <v>5</v>
      </c>
      <c r="M8" s="92"/>
      <c r="N8" s="93"/>
      <c r="O8" s="93"/>
      <c r="P8" s="94"/>
      <c r="Q8" s="22"/>
      <c r="R8" s="36"/>
      <c r="S8" s="36"/>
      <c r="T8" s="23"/>
      <c r="U8" s="23"/>
      <c r="V8" s="23"/>
      <c r="W8" s="23"/>
      <c r="X8" s="3"/>
      <c r="Y8" s="3"/>
      <c r="Z8" s="3"/>
      <c r="AA8" s="3"/>
      <c r="AB8" s="3"/>
      <c r="AC8" s="3"/>
      <c r="AD8" s="21"/>
      <c r="AE8" s="77" t="s">
        <v>5</v>
      </c>
      <c r="AF8" s="78"/>
      <c r="AG8" s="79" t="str">
        <f>IF(M8="","",M8)</f>
        <v/>
      </c>
      <c r="AH8" s="69"/>
      <c r="AI8" s="69"/>
      <c r="AJ8" s="70"/>
      <c r="AK8" s="23"/>
      <c r="AL8" s="23"/>
      <c r="AM8" s="36"/>
      <c r="AN8" s="36"/>
      <c r="AO8" s="23"/>
      <c r="AP8" s="23"/>
      <c r="AQ8" s="23"/>
      <c r="AR8" s="23"/>
      <c r="AS8" s="3"/>
      <c r="AT8" s="3"/>
      <c r="AU8" s="3"/>
      <c r="AV8" s="3"/>
      <c r="AW8" s="3"/>
      <c r="AX8" s="21"/>
      <c r="AY8" s="36"/>
      <c r="AZ8" s="74" t="s">
        <v>5</v>
      </c>
      <c r="BA8" s="75"/>
      <c r="BB8" s="68" t="str">
        <f>IF(M8="","",M8)</f>
        <v/>
      </c>
      <c r="BC8" s="69"/>
      <c r="BD8" s="69"/>
      <c r="BE8" s="70"/>
    </row>
    <row r="9" spans="1:57" x14ac:dyDescent="0.25">
      <c r="A9" s="8"/>
      <c r="B9" s="23"/>
      <c r="C9" s="23"/>
      <c r="D9" s="21"/>
      <c r="E9" s="22"/>
      <c r="F9" s="22"/>
      <c r="G9" s="22"/>
      <c r="H9" s="22"/>
      <c r="I9" s="22"/>
      <c r="J9" s="22"/>
      <c r="K9" s="21"/>
      <c r="L9" s="18" t="s">
        <v>9</v>
      </c>
      <c r="M9" s="92"/>
      <c r="N9" s="93"/>
      <c r="O9" s="93"/>
      <c r="P9" s="94"/>
      <c r="Q9" s="22"/>
      <c r="R9" s="36"/>
      <c r="S9" s="36"/>
      <c r="T9" s="23"/>
      <c r="U9" s="23"/>
      <c r="V9" s="23"/>
      <c r="W9" s="23"/>
      <c r="X9" s="3"/>
      <c r="Y9" s="3"/>
      <c r="Z9" s="3"/>
      <c r="AA9" s="3"/>
      <c r="AB9" s="3"/>
      <c r="AC9" s="3"/>
      <c r="AD9" s="21"/>
      <c r="AE9" s="77" t="s">
        <v>9</v>
      </c>
      <c r="AF9" s="78"/>
      <c r="AG9" s="79" t="str">
        <f>IF(M9="","",M9)</f>
        <v/>
      </c>
      <c r="AH9" s="69"/>
      <c r="AI9" s="69"/>
      <c r="AJ9" s="70"/>
      <c r="AK9" s="23"/>
      <c r="AL9" s="23"/>
      <c r="AM9" s="36"/>
      <c r="AN9" s="36"/>
      <c r="AO9" s="23"/>
      <c r="AP9" s="23"/>
      <c r="AQ9" s="23"/>
      <c r="AR9" s="23"/>
      <c r="AS9" s="3"/>
      <c r="AT9" s="3"/>
      <c r="AU9" s="3"/>
      <c r="AV9" s="3"/>
      <c r="AW9" s="3"/>
      <c r="AX9" s="21"/>
      <c r="AY9" s="36"/>
      <c r="AZ9" s="74" t="s">
        <v>9</v>
      </c>
      <c r="BA9" s="75"/>
      <c r="BB9" s="68" t="str">
        <f>IF(M9="","",M9)</f>
        <v/>
      </c>
      <c r="BC9" s="69"/>
      <c r="BD9" s="69"/>
      <c r="BE9" s="70"/>
    </row>
    <row r="10" spans="1:57" x14ac:dyDescent="0.25">
      <c r="A10" s="8"/>
      <c r="B10" s="23"/>
      <c r="C10" s="23"/>
      <c r="D10" s="21"/>
      <c r="E10" s="22"/>
      <c r="F10" s="22"/>
      <c r="G10" s="22"/>
      <c r="H10" s="22"/>
      <c r="I10" s="22"/>
      <c r="J10" s="22"/>
      <c r="K10" s="21"/>
      <c r="L10" s="18" t="s">
        <v>32</v>
      </c>
      <c r="M10" s="92"/>
      <c r="N10" s="93"/>
      <c r="O10" s="93"/>
      <c r="P10" s="94"/>
      <c r="Q10" s="22"/>
      <c r="R10" s="36"/>
      <c r="S10" s="36"/>
      <c r="T10" s="23"/>
      <c r="U10" s="23"/>
      <c r="V10" s="23"/>
      <c r="W10" s="23"/>
      <c r="X10" s="3"/>
      <c r="Y10" s="3"/>
      <c r="Z10" s="3"/>
      <c r="AA10" s="3"/>
      <c r="AB10" s="3"/>
      <c r="AC10" s="3"/>
      <c r="AD10" s="21"/>
      <c r="AE10" s="77" t="s">
        <v>32</v>
      </c>
      <c r="AF10" s="78"/>
      <c r="AG10" s="69" t="str">
        <f t="shared" si="0"/>
        <v/>
      </c>
      <c r="AH10" s="69"/>
      <c r="AI10" s="69"/>
      <c r="AJ10" s="70"/>
      <c r="AK10" s="23"/>
      <c r="AL10" s="23"/>
      <c r="AM10" s="36"/>
      <c r="AN10" s="36"/>
      <c r="AO10" s="23"/>
      <c r="AP10" s="23"/>
      <c r="AQ10" s="23"/>
      <c r="AR10" s="23"/>
      <c r="AS10" s="3"/>
      <c r="AT10" s="3"/>
      <c r="AU10" s="3"/>
      <c r="AV10" s="3"/>
      <c r="AW10" s="3"/>
      <c r="AX10" s="21"/>
      <c r="AY10" s="36"/>
      <c r="AZ10" s="74" t="s">
        <v>32</v>
      </c>
      <c r="BA10" s="75"/>
      <c r="BB10" s="69" t="str">
        <f t="shared" si="1"/>
        <v/>
      </c>
      <c r="BC10" s="69"/>
      <c r="BD10" s="69"/>
      <c r="BE10" s="70"/>
    </row>
    <row r="11" spans="1:57" x14ac:dyDescent="0.25">
      <c r="A11" s="8"/>
      <c r="B11" s="23"/>
      <c r="C11" s="23"/>
      <c r="D11" s="3"/>
      <c r="E11" s="3"/>
      <c r="F11" s="3"/>
      <c r="G11" s="3"/>
      <c r="H11" s="3"/>
      <c r="I11" s="3"/>
      <c r="J11" s="21"/>
      <c r="K11" s="21"/>
      <c r="L11" s="18" t="s">
        <v>33</v>
      </c>
      <c r="M11" s="92" t="s">
        <v>43</v>
      </c>
      <c r="N11" s="93"/>
      <c r="O11" s="93"/>
      <c r="P11" s="94"/>
      <c r="Q11" s="22"/>
      <c r="R11" s="36"/>
      <c r="S11" s="36"/>
      <c r="T11" s="23"/>
      <c r="U11" s="23"/>
      <c r="V11" s="23"/>
      <c r="W11" s="23"/>
      <c r="X11" s="3"/>
      <c r="Y11" s="3"/>
      <c r="Z11" s="3"/>
      <c r="AA11" s="3"/>
      <c r="AB11" s="3"/>
      <c r="AC11" s="3"/>
      <c r="AD11" s="21"/>
      <c r="AE11" s="77" t="s">
        <v>33</v>
      </c>
      <c r="AF11" s="78"/>
      <c r="AG11" s="69" t="str">
        <f t="shared" si="0"/>
        <v>OTHER</v>
      </c>
      <c r="AH11" s="69"/>
      <c r="AI11" s="69"/>
      <c r="AJ11" s="70"/>
      <c r="AK11" s="23"/>
      <c r="AL11" s="23"/>
      <c r="AM11" s="36"/>
      <c r="AN11" s="36"/>
      <c r="AO11" s="23"/>
      <c r="AP11" s="23"/>
      <c r="AQ11" s="23"/>
      <c r="AR11" s="23"/>
      <c r="AS11" s="3"/>
      <c r="AT11" s="3"/>
      <c r="AU11" s="3"/>
      <c r="AV11" s="3"/>
      <c r="AW11" s="3"/>
      <c r="AX11" s="21"/>
      <c r="AY11" s="36"/>
      <c r="AZ11" s="74" t="s">
        <v>33</v>
      </c>
      <c r="BA11" s="75"/>
      <c r="BB11" s="69" t="str">
        <f t="shared" si="1"/>
        <v>OTHER</v>
      </c>
      <c r="BC11" s="69"/>
      <c r="BD11" s="69"/>
      <c r="BE11" s="70"/>
    </row>
    <row r="12" spans="1:57" ht="5.0999999999999996" customHeight="1" x14ac:dyDescent="0.25">
      <c r="A12" s="8"/>
      <c r="B12" s="23"/>
      <c r="C12" s="23"/>
      <c r="D12" s="3"/>
      <c r="E12" s="3"/>
      <c r="F12" s="3"/>
      <c r="G12" s="3"/>
      <c r="H12" s="3"/>
      <c r="I12" s="3"/>
      <c r="J12" s="21"/>
      <c r="K12" s="21"/>
      <c r="L12" s="37"/>
      <c r="M12" s="38"/>
      <c r="N12" s="38"/>
      <c r="O12" s="38"/>
      <c r="P12" s="39"/>
      <c r="Q12" s="22"/>
      <c r="R12" s="36"/>
      <c r="S12" s="36"/>
      <c r="T12" s="23"/>
      <c r="U12" s="23"/>
      <c r="V12" s="23"/>
      <c r="W12" s="23"/>
      <c r="X12" s="3"/>
      <c r="Y12" s="3"/>
      <c r="Z12" s="3"/>
      <c r="AA12" s="3"/>
      <c r="AB12" s="3"/>
      <c r="AC12" s="3"/>
      <c r="AD12" s="21"/>
      <c r="AE12" s="36"/>
      <c r="AF12" s="36"/>
      <c r="AG12" s="23"/>
      <c r="AH12" s="23"/>
      <c r="AI12" s="23"/>
      <c r="AJ12" s="23"/>
      <c r="AK12" s="23"/>
      <c r="AL12" s="23"/>
      <c r="AM12" s="36"/>
      <c r="AN12" s="36"/>
      <c r="AO12" s="23"/>
      <c r="AP12" s="23"/>
      <c r="AQ12" s="23"/>
      <c r="AR12" s="23"/>
      <c r="AS12" s="3"/>
      <c r="AT12" s="3"/>
      <c r="AU12" s="3"/>
      <c r="AV12" s="3"/>
      <c r="AW12" s="3"/>
      <c r="AX12" s="21"/>
      <c r="AY12" s="36"/>
      <c r="AZ12" s="36"/>
      <c r="BA12" s="23"/>
      <c r="BB12" s="23"/>
      <c r="BC12" s="23"/>
      <c r="BD12" s="23"/>
    </row>
    <row r="13" spans="1:57" ht="12.75" customHeight="1" x14ac:dyDescent="0.25">
      <c r="A13" s="105" t="s">
        <v>0</v>
      </c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6"/>
      <c r="P13" s="108"/>
      <c r="Q13" s="24"/>
      <c r="R13" s="95" t="s">
        <v>0</v>
      </c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7"/>
      <c r="AK13" s="24"/>
      <c r="AL13" s="24"/>
      <c r="AM13" s="72" t="s">
        <v>0</v>
      </c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</row>
    <row r="14" spans="1:57" ht="25.5" customHeight="1" x14ac:dyDescent="0.25">
      <c r="A14" s="50" t="s">
        <v>1</v>
      </c>
      <c r="B14" s="56" t="s">
        <v>2</v>
      </c>
      <c r="C14" s="52" t="str">
        <f>IF(M4="","",L4)</f>
        <v>Criteria 1</v>
      </c>
      <c r="D14" s="32" t="str">
        <f>IF(M5="","",L5)</f>
        <v/>
      </c>
      <c r="E14" s="32" t="str">
        <f>IF(M6="","",L6)</f>
        <v/>
      </c>
      <c r="F14" s="32" t="str">
        <f>IF(M7="","",L7)</f>
        <v/>
      </c>
      <c r="G14" s="32" t="str">
        <f>IF(M8="","",L8)</f>
        <v/>
      </c>
      <c r="H14" s="32" t="str">
        <f>IF(M9="","",L9)</f>
        <v/>
      </c>
      <c r="I14" s="32" t="str">
        <f>IF(M10="","",L10)</f>
        <v/>
      </c>
      <c r="J14" s="32" t="str">
        <f>IF(M11="","",L11)</f>
        <v>Criteria 8</v>
      </c>
      <c r="K14" s="28" t="s">
        <v>8</v>
      </c>
      <c r="L14" s="5" t="s">
        <v>7</v>
      </c>
      <c r="M14" s="5" t="s">
        <v>6</v>
      </c>
      <c r="N14" s="29" t="s">
        <v>25</v>
      </c>
      <c r="O14" s="114" t="s">
        <v>28</v>
      </c>
      <c r="P14" s="115"/>
      <c r="Q14" s="25"/>
      <c r="R14" s="98" t="s">
        <v>18</v>
      </c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26"/>
      <c r="AL14" s="26"/>
      <c r="AM14" s="71" t="s">
        <v>24</v>
      </c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</row>
    <row r="15" spans="1:57" ht="21" customHeight="1" x14ac:dyDescent="0.25">
      <c r="A15" s="51">
        <v>43522</v>
      </c>
      <c r="B15" s="57">
        <v>1000</v>
      </c>
      <c r="C15" s="53">
        <v>1</v>
      </c>
      <c r="D15" s="11"/>
      <c r="E15" s="11"/>
      <c r="F15" s="11"/>
      <c r="G15" s="11"/>
      <c r="H15" s="10"/>
      <c r="I15" s="10"/>
      <c r="J15" s="12">
        <v>0</v>
      </c>
      <c r="K15" s="33">
        <f t="shared" ref="K15:K28" si="2">IF(C15="","",SUM(C15:J15))</f>
        <v>1</v>
      </c>
      <c r="L15" s="11">
        <v>0</v>
      </c>
      <c r="M15" s="6">
        <f t="shared" ref="M15:M28" si="3">IF(B15="","",B15-K15+L15)</f>
        <v>999</v>
      </c>
      <c r="N15" s="66">
        <f t="shared" ref="N15:N33" si="4">IF(K15="","",K15/B15)</f>
        <v>1E-3</v>
      </c>
      <c r="O15" s="99"/>
      <c r="P15" s="100"/>
      <c r="Q15" s="4"/>
      <c r="R15" s="18" t="s">
        <v>16</v>
      </c>
      <c r="S15" s="20" t="s">
        <v>20</v>
      </c>
      <c r="T15" s="20" t="s">
        <v>21</v>
      </c>
      <c r="U15" s="20" t="s">
        <v>22</v>
      </c>
      <c r="V15" s="20" t="s">
        <v>23</v>
      </c>
      <c r="W15" s="20">
        <f>IF(A15="","",A15)</f>
        <v>43522</v>
      </c>
      <c r="X15" s="20">
        <f>IF(A16="","",A16)</f>
        <v>43523</v>
      </c>
      <c r="Y15" s="20">
        <f>IF(A17="","",A17)</f>
        <v>43566</v>
      </c>
      <c r="Z15" s="20">
        <f>IF(A18="","",A18)</f>
        <v>43600</v>
      </c>
      <c r="AA15" s="20" t="str">
        <f>IF(A19="","",A19)</f>
        <v/>
      </c>
      <c r="AB15" s="20" t="str">
        <f>IF(A20="","",A20)</f>
        <v/>
      </c>
      <c r="AC15" s="20" t="str">
        <f>IF(A21="","",A21)</f>
        <v/>
      </c>
      <c r="AD15" s="20" t="str">
        <f>IF(A22="","",A22)</f>
        <v/>
      </c>
      <c r="AE15" s="20" t="str">
        <f>IF(A23="","",A23)</f>
        <v/>
      </c>
      <c r="AF15" s="20" t="str">
        <f>IF(A24="","",A24)</f>
        <v/>
      </c>
      <c r="AG15" s="20" t="str">
        <f>IF(A25="","",A25)</f>
        <v/>
      </c>
      <c r="AH15" s="20" t="str">
        <f>IF(A26="","",A26)</f>
        <v/>
      </c>
      <c r="AI15" s="20" t="str">
        <f>IF(A27="","",A27)</f>
        <v/>
      </c>
      <c r="AJ15" s="30" t="str">
        <f>IF(A28="","",A28)</f>
        <v/>
      </c>
      <c r="AK15" s="27"/>
      <c r="AL15" s="27"/>
      <c r="AM15" s="8"/>
      <c r="AN15" s="111" t="str">
        <f>IF(C14="","",C14)</f>
        <v>Criteria 1</v>
      </c>
      <c r="AO15" s="112"/>
      <c r="AP15" s="112" t="str">
        <f>IF(D14="","",D14)</f>
        <v/>
      </c>
      <c r="AQ15" s="112"/>
      <c r="AR15" s="112" t="str">
        <f>IF(E14="","",E14)</f>
        <v/>
      </c>
      <c r="AS15" s="112"/>
      <c r="AT15" s="112" t="str">
        <f>IF(F14="","",F14)</f>
        <v/>
      </c>
      <c r="AU15" s="112"/>
      <c r="AV15" s="112" t="str">
        <f>IF(G14="","",G14)</f>
        <v/>
      </c>
      <c r="AW15" s="112"/>
      <c r="AX15" s="112" t="str">
        <f>IF(H14="","",H14)</f>
        <v/>
      </c>
      <c r="AY15" s="112"/>
      <c r="AZ15" s="112" t="str">
        <f>IF(I14="","",I14)</f>
        <v/>
      </c>
      <c r="BA15" s="112"/>
      <c r="BB15" s="112" t="str">
        <f>IF(J14="","",J14)</f>
        <v>Criteria 8</v>
      </c>
      <c r="BC15" s="113"/>
    </row>
    <row r="16" spans="1:57" ht="21" customHeight="1" x14ac:dyDescent="0.25">
      <c r="A16" s="51">
        <v>43523</v>
      </c>
      <c r="B16" s="57">
        <v>2700</v>
      </c>
      <c r="C16" s="54">
        <v>198</v>
      </c>
      <c r="D16" s="13"/>
      <c r="E16" s="13"/>
      <c r="F16" s="13"/>
      <c r="G16" s="13"/>
      <c r="H16" s="45"/>
      <c r="I16" s="45"/>
      <c r="J16" s="14">
        <v>28</v>
      </c>
      <c r="K16" s="33">
        <f t="shared" si="2"/>
        <v>226</v>
      </c>
      <c r="L16" s="13">
        <v>0</v>
      </c>
      <c r="M16" s="6">
        <f t="shared" si="3"/>
        <v>2474</v>
      </c>
      <c r="N16" s="66">
        <f t="shared" si="4"/>
        <v>8.3703703703703697E-2</v>
      </c>
      <c r="O16" s="80" t="s">
        <v>50</v>
      </c>
      <c r="P16" s="81"/>
      <c r="Q16" s="4"/>
      <c r="R16" s="18" t="s">
        <v>17</v>
      </c>
      <c r="S16" s="19" t="str">
        <f>IF(B30="","",K30/B30*100)</f>
        <v/>
      </c>
      <c r="T16" s="19" t="str">
        <f>IF(B31="","",K31/B31*100)</f>
        <v/>
      </c>
      <c r="U16" s="19" t="str">
        <f>IF(B32="","",K32/B32*100)</f>
        <v/>
      </c>
      <c r="V16" s="19">
        <f>IF(B29="","",K29/B29*100)</f>
        <v>2.0900900900900901</v>
      </c>
      <c r="W16" s="19">
        <f>IF(B15="","",K15/B15*100)</f>
        <v>0.1</v>
      </c>
      <c r="X16" s="19">
        <f>IF(B16="","",K16/B16*100)</f>
        <v>8.3703703703703702</v>
      </c>
      <c r="Y16" s="19">
        <f>IF(B17="","",K17/B17*100)</f>
        <v>0.10810810810810811</v>
      </c>
      <c r="Z16" s="19">
        <f>IF(B18="","",K18/B18*100)</f>
        <v>2.7027027027027029E-2</v>
      </c>
      <c r="AA16" s="19" t="str">
        <f>IF(B19="","",K19/B19*100)</f>
        <v/>
      </c>
      <c r="AB16" s="19" t="str">
        <f>IF(B20="","",K20/B20*100)</f>
        <v/>
      </c>
      <c r="AC16" s="19" t="str">
        <f>IF(B21="","",K21/B21*100)</f>
        <v/>
      </c>
      <c r="AD16" s="19" t="str">
        <f>IF(B22="","",K22/B22*100)</f>
        <v/>
      </c>
      <c r="AE16" s="19" t="str">
        <f>IF(B23="","",K23/B23*100)</f>
        <v/>
      </c>
      <c r="AF16" s="19" t="str">
        <f>IF(B24="","",K24/B24*100)</f>
        <v/>
      </c>
      <c r="AG16" s="19" t="str">
        <f>IF(B25="","",K25/B25*100)</f>
        <v/>
      </c>
      <c r="AH16" s="19" t="str">
        <f>IF(B26="","",K26/B26*100)</f>
        <v/>
      </c>
      <c r="AI16" s="19" t="str">
        <f>IF(B27="","",K27/B27*100)</f>
        <v/>
      </c>
      <c r="AJ16" s="31" t="str">
        <f>IF(B28="","",K28/B28*100)</f>
        <v/>
      </c>
      <c r="AK16" s="17"/>
      <c r="AL16" s="17"/>
      <c r="AM16" s="61" t="str">
        <f>IF(A29="","",A29)</f>
        <v>Current</v>
      </c>
      <c r="AN16" s="109">
        <f>IF(C29="","",C29/B29)</f>
        <v>1.7927927927927929E-2</v>
      </c>
      <c r="AO16" s="109"/>
      <c r="AP16" s="109" t="str">
        <f>IF(D29="","",D29/B29)</f>
        <v/>
      </c>
      <c r="AQ16" s="109"/>
      <c r="AR16" s="109" t="str">
        <f>IF(E29="","",E29/B29)</f>
        <v/>
      </c>
      <c r="AS16" s="109"/>
      <c r="AT16" s="109" t="str">
        <f>IF(F29="","",F29/B29)</f>
        <v/>
      </c>
      <c r="AU16" s="109"/>
      <c r="AV16" s="109" t="str">
        <f>IF(G29="","",G29/B29)</f>
        <v/>
      </c>
      <c r="AW16" s="109"/>
      <c r="AX16" s="109" t="str">
        <f>IF(H29="","",H29/B29)</f>
        <v/>
      </c>
      <c r="AY16" s="109"/>
      <c r="AZ16" s="109" t="str">
        <f>IF(I29="","",I29/B29)</f>
        <v/>
      </c>
      <c r="BA16" s="109"/>
      <c r="BB16" s="109">
        <f>IF(J29="","",J29/B29)</f>
        <v>2.972972972972973E-3</v>
      </c>
      <c r="BC16" s="110"/>
    </row>
    <row r="17" spans="1:56" ht="21" customHeight="1" x14ac:dyDescent="0.25">
      <c r="A17" s="51">
        <v>43566</v>
      </c>
      <c r="B17" s="57">
        <v>3700</v>
      </c>
      <c r="C17" s="54">
        <v>0</v>
      </c>
      <c r="D17" s="13"/>
      <c r="E17" s="13"/>
      <c r="F17" s="13"/>
      <c r="G17" s="13"/>
      <c r="H17" s="45"/>
      <c r="I17" s="45"/>
      <c r="J17" s="14">
        <v>4</v>
      </c>
      <c r="K17" s="33">
        <f t="shared" si="2"/>
        <v>4</v>
      </c>
      <c r="L17" s="13">
        <v>0</v>
      </c>
      <c r="M17" s="6">
        <f t="shared" si="3"/>
        <v>3696</v>
      </c>
      <c r="N17" s="66">
        <f t="shared" si="4"/>
        <v>1.0810810810810811E-3</v>
      </c>
      <c r="O17" s="80" t="s">
        <v>55</v>
      </c>
      <c r="P17" s="81"/>
      <c r="Q17" s="4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59" t="str">
        <f>IF(A30="","",A30)</f>
        <v>Period 1</v>
      </c>
      <c r="AN17" s="116" t="str">
        <f>IF(C30="","",C30/B30)</f>
        <v/>
      </c>
      <c r="AO17" s="116"/>
      <c r="AP17" s="116" t="str">
        <f>IF(D30="","",D30/B30)</f>
        <v/>
      </c>
      <c r="AQ17" s="116"/>
      <c r="AR17" s="116" t="str">
        <f>IF(E30="","",E30/B30)</f>
        <v/>
      </c>
      <c r="AS17" s="116"/>
      <c r="AT17" s="116" t="str">
        <f>IF(F30="","",F30/B30)</f>
        <v/>
      </c>
      <c r="AU17" s="116"/>
      <c r="AV17" s="116" t="str">
        <f>IF(G30="","",G30/B30)</f>
        <v/>
      </c>
      <c r="AW17" s="116"/>
      <c r="AX17" s="116" t="str">
        <f>IF(H30="","",H30/B30)</f>
        <v/>
      </c>
      <c r="AY17" s="116"/>
      <c r="AZ17" s="116" t="str">
        <f>IF(I30="","",I30/B30)</f>
        <v/>
      </c>
      <c r="BA17" s="116"/>
      <c r="BB17" s="116" t="str">
        <f>IF(J30="","",J30/B30)</f>
        <v/>
      </c>
      <c r="BC17" s="117"/>
      <c r="BD17" s="3"/>
    </row>
    <row r="18" spans="1:56" ht="21" customHeight="1" x14ac:dyDescent="0.25">
      <c r="A18" s="51">
        <v>43600</v>
      </c>
      <c r="B18" s="57">
        <v>3700</v>
      </c>
      <c r="C18" s="54">
        <v>0</v>
      </c>
      <c r="D18" s="13"/>
      <c r="E18" s="13"/>
      <c r="F18" s="13"/>
      <c r="G18" s="13"/>
      <c r="H18" s="45"/>
      <c r="I18" s="45"/>
      <c r="J18" s="14">
        <v>1</v>
      </c>
      <c r="K18" s="33">
        <f t="shared" si="2"/>
        <v>1</v>
      </c>
      <c r="L18" s="13">
        <v>0</v>
      </c>
      <c r="M18" s="6">
        <f t="shared" si="3"/>
        <v>3699</v>
      </c>
      <c r="N18" s="66">
        <f t="shared" si="4"/>
        <v>2.7027027027027027E-4</v>
      </c>
      <c r="O18" s="80" t="s">
        <v>57</v>
      </c>
      <c r="P18" s="81"/>
      <c r="Q18" s="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59" t="str">
        <f>IF(A31="","",A31)</f>
        <v>Period 2</v>
      </c>
      <c r="AN18" s="116" t="str">
        <f>IF(C31="","",C31/B31)</f>
        <v/>
      </c>
      <c r="AO18" s="116"/>
      <c r="AP18" s="116" t="str">
        <f>IF(D31="","",D31/B31)</f>
        <v/>
      </c>
      <c r="AQ18" s="116"/>
      <c r="AR18" s="116" t="str">
        <f>IF(E31="","",E31/B31)</f>
        <v/>
      </c>
      <c r="AS18" s="116"/>
      <c r="AT18" s="116" t="str">
        <f>IF(F31="","",F31/B31)</f>
        <v/>
      </c>
      <c r="AU18" s="116"/>
      <c r="AV18" s="116" t="str">
        <f>IF(G31="","",G31/B31)</f>
        <v/>
      </c>
      <c r="AW18" s="116"/>
      <c r="AX18" s="116" t="str">
        <f>IF(H31="","",H31/B31)</f>
        <v/>
      </c>
      <c r="AY18" s="116"/>
      <c r="AZ18" s="116" t="str">
        <f>IF(I31="","",I31/B31)</f>
        <v/>
      </c>
      <c r="BA18" s="116"/>
      <c r="BB18" s="116" t="str">
        <f>IF(J31="","",J31/B31)</f>
        <v/>
      </c>
      <c r="BC18" s="117"/>
      <c r="BD18" s="3"/>
    </row>
    <row r="19" spans="1:56" ht="21" customHeight="1" x14ac:dyDescent="0.25">
      <c r="A19" s="51"/>
      <c r="B19" s="57"/>
      <c r="C19" s="54"/>
      <c r="D19" s="13"/>
      <c r="E19" s="13"/>
      <c r="F19" s="13"/>
      <c r="G19" s="13"/>
      <c r="H19" s="45"/>
      <c r="I19" s="45"/>
      <c r="J19" s="14"/>
      <c r="K19" s="33" t="str">
        <f t="shared" si="2"/>
        <v/>
      </c>
      <c r="L19" s="13"/>
      <c r="M19" s="6" t="str">
        <f t="shared" si="3"/>
        <v/>
      </c>
      <c r="N19" s="66" t="str">
        <f t="shared" si="4"/>
        <v/>
      </c>
      <c r="O19" s="80"/>
      <c r="P19" s="81"/>
      <c r="Q19" s="4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60" t="str">
        <f>IF(A32="","",A32)</f>
        <v>Period 3</v>
      </c>
      <c r="AN19" s="118" t="str">
        <f>IF(C32="","",C32/B32)</f>
        <v/>
      </c>
      <c r="AO19" s="118"/>
      <c r="AP19" s="118" t="str">
        <f>IF(D32="","",D32/B32)</f>
        <v/>
      </c>
      <c r="AQ19" s="118"/>
      <c r="AR19" s="118" t="str">
        <f>IF(E32="","",E32/B32)</f>
        <v/>
      </c>
      <c r="AS19" s="118"/>
      <c r="AT19" s="118" t="str">
        <f>IF(F32="","",F32/B32)</f>
        <v/>
      </c>
      <c r="AU19" s="118"/>
      <c r="AV19" s="118" t="str">
        <f>IF(G32="","",G32/B32)</f>
        <v/>
      </c>
      <c r="AW19" s="118"/>
      <c r="AX19" s="118" t="str">
        <f>IF(H32="","",H32/B32)</f>
        <v/>
      </c>
      <c r="AY19" s="118"/>
      <c r="AZ19" s="118" t="str">
        <f>IF(I32="","",I32/B32)</f>
        <v/>
      </c>
      <c r="BA19" s="118"/>
      <c r="BB19" s="118" t="str">
        <f>IF(J32="","",J32/B32)</f>
        <v/>
      </c>
      <c r="BC19" s="119"/>
      <c r="BD19" s="3"/>
    </row>
    <row r="20" spans="1:56" ht="21" customHeight="1" x14ac:dyDescent="0.25">
      <c r="A20" s="51"/>
      <c r="B20" s="57"/>
      <c r="C20" s="54"/>
      <c r="D20" s="13"/>
      <c r="E20" s="13"/>
      <c r="F20" s="13"/>
      <c r="G20" s="13"/>
      <c r="H20" s="45"/>
      <c r="I20" s="45"/>
      <c r="J20" s="14"/>
      <c r="K20" s="33" t="str">
        <f t="shared" si="2"/>
        <v/>
      </c>
      <c r="L20" s="13"/>
      <c r="M20" s="6" t="str">
        <f t="shared" si="3"/>
        <v/>
      </c>
      <c r="N20" s="66" t="str">
        <f t="shared" si="4"/>
        <v/>
      </c>
      <c r="O20" s="80"/>
      <c r="P20" s="81"/>
      <c r="Q20" s="4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8"/>
      <c r="AN20" s="7"/>
      <c r="AO20" s="7"/>
      <c r="AP20" s="7"/>
      <c r="AQ20" s="7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ht="21" customHeight="1" x14ac:dyDescent="0.25">
      <c r="A21" s="51"/>
      <c r="B21" s="57"/>
      <c r="C21" s="54"/>
      <c r="D21" s="13"/>
      <c r="E21" s="13"/>
      <c r="F21" s="13"/>
      <c r="G21" s="13"/>
      <c r="H21" s="45"/>
      <c r="I21" s="45"/>
      <c r="J21" s="14"/>
      <c r="K21" s="33" t="str">
        <f t="shared" si="2"/>
        <v/>
      </c>
      <c r="L21" s="13"/>
      <c r="M21" s="6" t="str">
        <f t="shared" si="3"/>
        <v/>
      </c>
      <c r="N21" s="66" t="str">
        <f t="shared" si="4"/>
        <v/>
      </c>
      <c r="O21" s="80"/>
      <c r="P21" s="81"/>
      <c r="Q21" s="4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8"/>
      <c r="AN21" s="7"/>
      <c r="AO21" s="7"/>
      <c r="AP21" s="7"/>
      <c r="AQ21" s="7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ht="21" customHeight="1" x14ac:dyDescent="0.25">
      <c r="A22" s="51"/>
      <c r="B22" s="57"/>
      <c r="C22" s="54"/>
      <c r="D22" s="13"/>
      <c r="E22" s="13"/>
      <c r="F22" s="13"/>
      <c r="G22" s="13"/>
      <c r="H22" s="45"/>
      <c r="I22" s="45"/>
      <c r="J22" s="14"/>
      <c r="K22" s="33" t="str">
        <f t="shared" si="2"/>
        <v/>
      </c>
      <c r="L22" s="13"/>
      <c r="M22" s="6" t="str">
        <f t="shared" si="3"/>
        <v/>
      </c>
      <c r="N22" s="66" t="str">
        <f t="shared" si="4"/>
        <v/>
      </c>
      <c r="O22" s="80"/>
      <c r="P22" s="81"/>
      <c r="Q22" s="4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8"/>
      <c r="AN22" s="7"/>
      <c r="AO22" s="7"/>
      <c r="AP22" s="7"/>
      <c r="AQ22" s="7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ht="21" customHeight="1" x14ac:dyDescent="0.25">
      <c r="A23" s="51"/>
      <c r="B23" s="57"/>
      <c r="C23" s="54"/>
      <c r="D23" s="13"/>
      <c r="E23" s="13"/>
      <c r="F23" s="13"/>
      <c r="G23" s="13"/>
      <c r="H23" s="45"/>
      <c r="I23" s="45"/>
      <c r="J23" s="14"/>
      <c r="K23" s="33" t="str">
        <f t="shared" si="2"/>
        <v/>
      </c>
      <c r="L23" s="13"/>
      <c r="M23" s="6" t="str">
        <f t="shared" si="3"/>
        <v/>
      </c>
      <c r="N23" s="66" t="str">
        <f t="shared" si="4"/>
        <v/>
      </c>
      <c r="O23" s="80"/>
      <c r="P23" s="81"/>
      <c r="Q23" s="4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8"/>
      <c r="AN23" s="7"/>
      <c r="AO23" s="7"/>
      <c r="AP23" s="7"/>
      <c r="AQ23" s="7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ht="21" customHeight="1" x14ac:dyDescent="0.25">
      <c r="A24" s="51"/>
      <c r="B24" s="57"/>
      <c r="C24" s="54"/>
      <c r="D24" s="13"/>
      <c r="E24" s="13"/>
      <c r="F24" s="13"/>
      <c r="G24" s="13"/>
      <c r="H24" s="45"/>
      <c r="I24" s="45"/>
      <c r="J24" s="14"/>
      <c r="K24" s="33" t="str">
        <f t="shared" si="2"/>
        <v/>
      </c>
      <c r="L24" s="13"/>
      <c r="M24" s="6" t="str">
        <f t="shared" si="3"/>
        <v/>
      </c>
      <c r="N24" s="66" t="str">
        <f t="shared" si="4"/>
        <v/>
      </c>
      <c r="O24" s="80"/>
      <c r="P24" s="81"/>
      <c r="Q24" s="4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ht="21" customHeight="1" x14ac:dyDescent="0.25">
      <c r="A25" s="51"/>
      <c r="B25" s="57"/>
      <c r="C25" s="54"/>
      <c r="D25" s="13"/>
      <c r="E25" s="13"/>
      <c r="F25" s="13"/>
      <c r="G25" s="13"/>
      <c r="H25" s="45"/>
      <c r="I25" s="45"/>
      <c r="J25" s="14"/>
      <c r="K25" s="33" t="str">
        <f t="shared" si="2"/>
        <v/>
      </c>
      <c r="L25" s="13"/>
      <c r="M25" s="6" t="str">
        <f t="shared" si="3"/>
        <v/>
      </c>
      <c r="N25" s="66" t="str">
        <f t="shared" si="4"/>
        <v/>
      </c>
      <c r="O25" s="80"/>
      <c r="P25" s="81"/>
      <c r="Q25" s="4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ht="21" customHeight="1" x14ac:dyDescent="0.25">
      <c r="A26" s="51"/>
      <c r="B26" s="57"/>
      <c r="C26" s="54"/>
      <c r="D26" s="13"/>
      <c r="E26" s="13"/>
      <c r="F26" s="13"/>
      <c r="G26" s="13"/>
      <c r="H26" s="45"/>
      <c r="I26" s="45"/>
      <c r="J26" s="14"/>
      <c r="K26" s="33" t="str">
        <f t="shared" si="2"/>
        <v/>
      </c>
      <c r="L26" s="13"/>
      <c r="M26" s="6" t="str">
        <f t="shared" si="3"/>
        <v/>
      </c>
      <c r="N26" s="66" t="str">
        <f t="shared" si="4"/>
        <v/>
      </c>
      <c r="O26" s="80"/>
      <c r="P26" s="81"/>
      <c r="Q26" s="4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ht="21" customHeight="1" x14ac:dyDescent="0.25">
      <c r="A27" s="51"/>
      <c r="B27" s="57"/>
      <c r="C27" s="54"/>
      <c r="D27" s="13"/>
      <c r="E27" s="13"/>
      <c r="F27" s="13"/>
      <c r="G27" s="13"/>
      <c r="H27" s="45"/>
      <c r="I27" s="45"/>
      <c r="J27" s="14"/>
      <c r="K27" s="33" t="str">
        <f t="shared" si="2"/>
        <v/>
      </c>
      <c r="L27" s="13"/>
      <c r="M27" s="6" t="str">
        <f t="shared" si="3"/>
        <v/>
      </c>
      <c r="N27" s="66" t="str">
        <f t="shared" si="4"/>
        <v/>
      </c>
      <c r="O27" s="80"/>
      <c r="P27" s="81"/>
      <c r="Q27" s="4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ht="21" customHeight="1" x14ac:dyDescent="0.25">
      <c r="A28" s="51"/>
      <c r="B28" s="58"/>
      <c r="C28" s="55"/>
      <c r="D28" s="15"/>
      <c r="E28" s="15"/>
      <c r="F28" s="15"/>
      <c r="G28" s="15"/>
      <c r="H28" s="46"/>
      <c r="I28" s="46"/>
      <c r="J28" s="16"/>
      <c r="K28" s="33" t="str">
        <f t="shared" si="2"/>
        <v/>
      </c>
      <c r="L28" s="15"/>
      <c r="M28" s="9" t="str">
        <f t="shared" si="3"/>
        <v/>
      </c>
      <c r="N28" s="67" t="str">
        <f t="shared" si="4"/>
        <v/>
      </c>
      <c r="O28" s="103"/>
      <c r="P28" s="104"/>
      <c r="Q28" s="4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x14ac:dyDescent="0.25">
      <c r="A29" s="49" t="s">
        <v>35</v>
      </c>
      <c r="B29" s="64">
        <f>IF(B15="","",SUM(B15:B28))</f>
        <v>11100</v>
      </c>
      <c r="C29" s="62">
        <f t="shared" ref="C29:J29" si="5">IF(C14="","",SUM(C15:C28))</f>
        <v>199</v>
      </c>
      <c r="D29" s="62" t="str">
        <f t="shared" si="5"/>
        <v/>
      </c>
      <c r="E29" s="62" t="str">
        <f t="shared" si="5"/>
        <v/>
      </c>
      <c r="F29" s="62" t="str">
        <f t="shared" si="5"/>
        <v/>
      </c>
      <c r="G29" s="62" t="str">
        <f t="shared" si="5"/>
        <v/>
      </c>
      <c r="H29" s="62" t="str">
        <f t="shared" si="5"/>
        <v/>
      </c>
      <c r="I29" s="62" t="str">
        <f t="shared" si="5"/>
        <v/>
      </c>
      <c r="J29" s="62">
        <f t="shared" si="5"/>
        <v>33</v>
      </c>
      <c r="K29" s="62">
        <f>IF(K15="","",SUM(K15:K28))</f>
        <v>232</v>
      </c>
      <c r="L29" s="62">
        <f>IF(L15="","",SUM(L15:L28))</f>
        <v>0</v>
      </c>
      <c r="M29" s="62">
        <f>IF(M15="","",SUM(M15:M28))</f>
        <v>10868</v>
      </c>
      <c r="N29" s="63">
        <f t="shared" si="4"/>
        <v>2.0900900900900903E-2</v>
      </c>
      <c r="O29" s="101"/>
      <c r="P29" s="102"/>
      <c r="Q29" s="4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x14ac:dyDescent="0.25">
      <c r="A30" s="47" t="s">
        <v>20</v>
      </c>
      <c r="B30" s="65"/>
      <c r="C30" s="65"/>
      <c r="D30" s="65"/>
      <c r="E30" s="65"/>
      <c r="F30" s="65"/>
      <c r="G30" s="65"/>
      <c r="H30" s="65"/>
      <c r="I30" s="65"/>
      <c r="J30" s="65"/>
      <c r="K30" s="62"/>
      <c r="L30" s="65"/>
      <c r="M30" s="62"/>
      <c r="N30" s="63" t="str">
        <f t="shared" si="4"/>
        <v/>
      </c>
      <c r="O30" s="101"/>
      <c r="P30" s="102"/>
      <c r="Q30" s="4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x14ac:dyDescent="0.25">
      <c r="A31" s="47" t="s">
        <v>21</v>
      </c>
      <c r="B31" s="65"/>
      <c r="C31" s="65"/>
      <c r="D31" s="65"/>
      <c r="E31" s="65"/>
      <c r="F31" s="65"/>
      <c r="G31" s="65"/>
      <c r="H31" s="65"/>
      <c r="I31" s="65"/>
      <c r="J31" s="65"/>
      <c r="K31" s="62"/>
      <c r="L31" s="65"/>
      <c r="M31" s="62"/>
      <c r="N31" s="63" t="str">
        <f t="shared" si="4"/>
        <v/>
      </c>
      <c r="O31" s="101"/>
      <c r="P31" s="102"/>
      <c r="Q31" s="4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x14ac:dyDescent="0.25">
      <c r="A32" s="47" t="s">
        <v>22</v>
      </c>
      <c r="B32" s="65"/>
      <c r="C32" s="65"/>
      <c r="D32" s="65"/>
      <c r="E32" s="65"/>
      <c r="F32" s="65"/>
      <c r="G32" s="65"/>
      <c r="H32" s="65"/>
      <c r="I32" s="65"/>
      <c r="J32" s="65"/>
      <c r="K32" s="62"/>
      <c r="L32" s="65"/>
      <c r="M32" s="62"/>
      <c r="N32" s="63" t="str">
        <f t="shared" si="4"/>
        <v/>
      </c>
      <c r="O32" s="101"/>
      <c r="P32" s="102"/>
      <c r="Q32" s="4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x14ac:dyDescent="0.25">
      <c r="A33" s="48" t="s">
        <v>34</v>
      </c>
      <c r="B33" s="62">
        <f>IF(B29="","",B29+B30+B31+B32)</f>
        <v>11100</v>
      </c>
      <c r="C33" s="62">
        <f t="shared" ref="C33:M33" si="6">IF(C29="","",C29+C30+C31+C32)</f>
        <v>199</v>
      </c>
      <c r="D33" s="62" t="str">
        <f t="shared" si="6"/>
        <v/>
      </c>
      <c r="E33" s="62" t="str">
        <f t="shared" si="6"/>
        <v/>
      </c>
      <c r="F33" s="62" t="str">
        <f t="shared" si="6"/>
        <v/>
      </c>
      <c r="G33" s="62" t="str">
        <f t="shared" si="6"/>
        <v/>
      </c>
      <c r="H33" s="62" t="str">
        <f t="shared" si="6"/>
        <v/>
      </c>
      <c r="I33" s="62" t="str">
        <f t="shared" si="6"/>
        <v/>
      </c>
      <c r="J33" s="62">
        <f t="shared" si="6"/>
        <v>33</v>
      </c>
      <c r="K33" s="62">
        <f t="shared" si="6"/>
        <v>232</v>
      </c>
      <c r="L33" s="62">
        <f t="shared" si="6"/>
        <v>0</v>
      </c>
      <c r="M33" s="62">
        <f t="shared" si="6"/>
        <v>10868</v>
      </c>
      <c r="N33" s="63">
        <f t="shared" si="4"/>
        <v>2.0900900900900903E-2</v>
      </c>
      <c r="O33" s="84"/>
      <c r="P33" s="85"/>
      <c r="Q33" s="4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x14ac:dyDescent="0.25">
      <c r="A34" s="8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7"/>
      <c r="O34" s="7"/>
      <c r="P34" s="4"/>
      <c r="Q34" s="4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x14ac:dyDescent="0.25">
      <c r="A35" s="89" t="s">
        <v>29</v>
      </c>
      <c r="B35" s="90"/>
      <c r="C35" s="90"/>
      <c r="D35" s="90"/>
      <c r="E35" s="90"/>
      <c r="F35" s="91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56" x14ac:dyDescent="0.25">
      <c r="A36" s="83" t="s">
        <v>44</v>
      </c>
      <c r="B36" s="69"/>
      <c r="C36" s="69"/>
      <c r="D36" s="69"/>
      <c r="E36" s="69"/>
      <c r="F36" s="70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56" x14ac:dyDescent="0.25">
      <c r="A37" s="68" t="s">
        <v>45</v>
      </c>
      <c r="B37" s="69"/>
      <c r="C37" s="69"/>
      <c r="D37" s="69"/>
      <c r="E37" s="69"/>
      <c r="F37" s="70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56" x14ac:dyDescent="0.25">
      <c r="A38" s="68"/>
      <c r="B38" s="69"/>
      <c r="C38" s="69"/>
      <c r="D38" s="69"/>
      <c r="E38" s="69"/>
      <c r="F38" s="7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56" x14ac:dyDescent="0.25">
      <c r="A39" s="68"/>
      <c r="B39" s="69"/>
      <c r="C39" s="69"/>
      <c r="D39" s="69"/>
      <c r="E39" s="69"/>
      <c r="F39" s="7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56" x14ac:dyDescent="0.25">
      <c r="A40" s="68"/>
      <c r="B40" s="69"/>
      <c r="C40" s="69"/>
      <c r="D40" s="69"/>
      <c r="E40" s="69"/>
      <c r="F40" s="70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56" x14ac:dyDescent="0.25">
      <c r="A41" s="86"/>
      <c r="B41" s="87"/>
      <c r="C41" s="87"/>
      <c r="D41" s="87"/>
      <c r="E41" s="87"/>
      <c r="F41" s="8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56" x14ac:dyDescent="0.25">
      <c r="G42" s="82"/>
      <c r="H42" s="82"/>
      <c r="I42" s="82"/>
      <c r="J42" s="82"/>
      <c r="K42" s="82"/>
      <c r="L42" s="82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</sheetData>
  <mergeCells count="143">
    <mergeCell ref="AU4:AX4"/>
    <mergeCell ref="AZ4:BA4"/>
    <mergeCell ref="BB4:BE4"/>
    <mergeCell ref="B5:E5"/>
    <mergeCell ref="F5:G5"/>
    <mergeCell ref="H5:J5"/>
    <mergeCell ref="M5:P5"/>
    <mergeCell ref="R5:S5"/>
    <mergeCell ref="T5:W5"/>
    <mergeCell ref="X5:Y5"/>
    <mergeCell ref="X4:Y4"/>
    <mergeCell ref="AE4:AF4"/>
    <mergeCell ref="AG4:AJ4"/>
    <mergeCell ref="AM4:AN4"/>
    <mergeCell ref="AO4:AR4"/>
    <mergeCell ref="AS4:AT4"/>
    <mergeCell ref="B4:E4"/>
    <mergeCell ref="F4:G4"/>
    <mergeCell ref="H4:J4"/>
    <mergeCell ref="M4:P4"/>
    <mergeCell ref="R4:S4"/>
    <mergeCell ref="T4:W4"/>
    <mergeCell ref="AZ5:BA5"/>
    <mergeCell ref="BB5:BE5"/>
    <mergeCell ref="B6:E6"/>
    <mergeCell ref="F6:G6"/>
    <mergeCell ref="H6:J6"/>
    <mergeCell ref="M6:P6"/>
    <mergeCell ref="R6:S6"/>
    <mergeCell ref="T6:W6"/>
    <mergeCell ref="X6:Y6"/>
    <mergeCell ref="AE6:AF6"/>
    <mergeCell ref="AE5:AF5"/>
    <mergeCell ref="AG5:AJ5"/>
    <mergeCell ref="AM5:AN5"/>
    <mergeCell ref="AO5:AR5"/>
    <mergeCell ref="AS5:AT5"/>
    <mergeCell ref="AU5:AX5"/>
    <mergeCell ref="BB6:BE6"/>
    <mergeCell ref="M7:P7"/>
    <mergeCell ref="AE7:AF7"/>
    <mergeCell ref="AG7:AJ7"/>
    <mergeCell ref="AZ7:BA7"/>
    <mergeCell ref="BB7:BE7"/>
    <mergeCell ref="AG6:AJ6"/>
    <mergeCell ref="AM6:AN6"/>
    <mergeCell ref="AO6:AR6"/>
    <mergeCell ref="AS6:AT6"/>
    <mergeCell ref="AU6:AX6"/>
    <mergeCell ref="AZ6:BA6"/>
    <mergeCell ref="M8:P8"/>
    <mergeCell ref="AE8:AF8"/>
    <mergeCell ref="AG8:AJ8"/>
    <mergeCell ref="AZ8:BA8"/>
    <mergeCell ref="BB8:BE8"/>
    <mergeCell ref="M9:P9"/>
    <mergeCell ref="AE9:AF9"/>
    <mergeCell ref="AG9:AJ9"/>
    <mergeCell ref="AZ9:BA9"/>
    <mergeCell ref="BB9:BE9"/>
    <mergeCell ref="A13:P13"/>
    <mergeCell ref="R13:AJ13"/>
    <mergeCell ref="AM13:BE13"/>
    <mergeCell ref="O14:P14"/>
    <mergeCell ref="R14:AJ14"/>
    <mergeCell ref="AM14:BE14"/>
    <mergeCell ref="M10:P10"/>
    <mergeCell ref="AE10:AF10"/>
    <mergeCell ref="AG10:AJ10"/>
    <mergeCell ref="AZ10:BA10"/>
    <mergeCell ref="BB10:BE10"/>
    <mergeCell ref="M11:P11"/>
    <mergeCell ref="AE11:AF11"/>
    <mergeCell ref="AG11:AJ11"/>
    <mergeCell ref="AZ11:BA11"/>
    <mergeCell ref="BB11:BE11"/>
    <mergeCell ref="AX15:AY15"/>
    <mergeCell ref="AZ15:BA15"/>
    <mergeCell ref="BB15:BC15"/>
    <mergeCell ref="O16:P16"/>
    <mergeCell ref="AN16:AO16"/>
    <mergeCell ref="AP16:AQ16"/>
    <mergeCell ref="AR16:AS16"/>
    <mergeCell ref="AT16:AU16"/>
    <mergeCell ref="AV16:AW16"/>
    <mergeCell ref="AX16:AY16"/>
    <mergeCell ref="O15:P15"/>
    <mergeCell ref="AN15:AO15"/>
    <mergeCell ref="AP15:AQ15"/>
    <mergeCell ref="AR15:AS15"/>
    <mergeCell ref="AT15:AU15"/>
    <mergeCell ref="AV15:AW15"/>
    <mergeCell ref="AZ16:BA16"/>
    <mergeCell ref="BB16:BC16"/>
    <mergeCell ref="O17:P17"/>
    <mergeCell ref="AN17:AO17"/>
    <mergeCell ref="AP17:AQ17"/>
    <mergeCell ref="AR17:AS17"/>
    <mergeCell ref="AT17:AU17"/>
    <mergeCell ref="AV17:AW17"/>
    <mergeCell ref="AX17:AY17"/>
    <mergeCell ref="AZ17:BA17"/>
    <mergeCell ref="BB17:BC17"/>
    <mergeCell ref="O18:P18"/>
    <mergeCell ref="AN18:AO18"/>
    <mergeCell ref="AP18:AQ18"/>
    <mergeCell ref="AR18:AS18"/>
    <mergeCell ref="AT18:AU18"/>
    <mergeCell ref="AV18:AW18"/>
    <mergeCell ref="AX18:AY18"/>
    <mergeCell ref="AZ18:BA18"/>
    <mergeCell ref="BB18:BC18"/>
    <mergeCell ref="O23:P23"/>
    <mergeCell ref="O24:P24"/>
    <mergeCell ref="O25:P25"/>
    <mergeCell ref="O26:P26"/>
    <mergeCell ref="O27:P27"/>
    <mergeCell ref="O28:P28"/>
    <mergeCell ref="AX19:AY19"/>
    <mergeCell ref="AZ19:BA19"/>
    <mergeCell ref="BB19:BC19"/>
    <mergeCell ref="O20:P20"/>
    <mergeCell ref="O21:P21"/>
    <mergeCell ref="O22:P22"/>
    <mergeCell ref="O19:P19"/>
    <mergeCell ref="AN19:AO19"/>
    <mergeCell ref="AP19:AQ19"/>
    <mergeCell ref="AR19:AS19"/>
    <mergeCell ref="AT19:AU19"/>
    <mergeCell ref="AV19:AW19"/>
    <mergeCell ref="G42:L42"/>
    <mergeCell ref="A36:F36"/>
    <mergeCell ref="A37:F37"/>
    <mergeCell ref="A38:F38"/>
    <mergeCell ref="A39:F39"/>
    <mergeCell ref="A40:F40"/>
    <mergeCell ref="A41:F41"/>
    <mergeCell ref="O29:P29"/>
    <mergeCell ref="O30:P30"/>
    <mergeCell ref="O31:P31"/>
    <mergeCell ref="O32:P32"/>
    <mergeCell ref="O33:P33"/>
    <mergeCell ref="A35:F35"/>
  </mergeCells>
  <hyperlinks>
    <hyperlink ref="A36" r:id="rId1" xr:uid="{DA493FCB-75A9-48D8-8B88-B889FB2D37CC}"/>
  </hyperlinks>
  <pageMargins left="0.45" right="0.45" top="0.25" bottom="0.25" header="0.3" footer="0.3"/>
  <pageSetup orientation="landscape" r:id="rId2"/>
  <headerFooter>
    <oddFooter>&amp;L&amp;8Supplier Inspection Services, Inc.(1/12)&amp;C&amp;8 877.263.7097&amp;R&amp;8www.sis-inspection.net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72410-TXM  </vt:lpstr>
      <vt:lpstr>72450-TXM</vt:lpstr>
      <vt:lpstr>72910-TXM</vt:lpstr>
      <vt:lpstr>72950-TXM</vt:lpstr>
      <vt:lpstr>'72410-TXM  '!Print_Area</vt:lpstr>
      <vt:lpstr>'72450-TXM'!Print_Area</vt:lpstr>
      <vt:lpstr>'72910-TXM'!Print_Area</vt:lpstr>
      <vt:lpstr>'72950-TXM'!Print_Area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Bowell</dc:creator>
  <cp:lastModifiedBy>Christen Long</cp:lastModifiedBy>
  <cp:lastPrinted>2019-05-16T12:59:02Z</cp:lastPrinted>
  <dcterms:created xsi:type="dcterms:W3CDTF">2012-01-10T16:49:10Z</dcterms:created>
  <dcterms:modified xsi:type="dcterms:W3CDTF">2019-05-16T13:02:58Z</dcterms:modified>
</cp:coreProperties>
</file>